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47FF56A-8667-48A2-BC66-3947583E0948}" xr6:coauthVersionLast="47" xr6:coauthVersionMax="47" xr10:uidLastSave="{00000000-0000-0000-0000-000000000000}"/>
  <bookViews>
    <workbookView xWindow="-120" yWindow="-120" windowWidth="20730" windowHeight="11160"/>
  </bookViews>
  <sheets>
    <sheet name="管理表" sheetId="4" r:id="rId1"/>
    <sheet name="検印枠" sheetId="5" r:id="rId2"/>
  </sheets>
  <definedNames>
    <definedName name="_xlnm.Print_Area" localSheetId="0">管理表!$A$1:$Y$46</definedName>
    <definedName name="_xlnm.Print_Area" localSheetId="1">検印枠!#REF!</definedName>
    <definedName name="_xlnm.Print_Titles" localSheetId="0">管理表!$5:$10</definedName>
    <definedName name="_xlnm.Print_Titles" localSheetId="1">検印枠!$7:$12</definedName>
  </definedNames>
  <calcPr calcId="191029" fullCalcOnLoad="1"/>
</workbook>
</file>

<file path=xl/calcChain.xml><?xml version="1.0" encoding="utf-8"?>
<calcChain xmlns="http://schemas.openxmlformats.org/spreadsheetml/2006/main">
  <c r="P40" i="4" l="1"/>
  <c r="R40" i="4"/>
  <c r="P12" i="4"/>
  <c r="P11" i="4"/>
  <c r="P13" i="4"/>
  <c r="P42" i="4"/>
  <c r="R43" i="4"/>
  <c r="W43" i="4"/>
  <c r="P15" i="4"/>
  <c r="P16" i="4"/>
  <c r="R16" i="4"/>
  <c r="P17" i="4"/>
  <c r="P18" i="4"/>
  <c r="P19" i="4"/>
  <c r="R19" i="4"/>
  <c r="P20" i="4"/>
  <c r="P35" i="4"/>
  <c r="R35" i="4"/>
  <c r="P36" i="4"/>
  <c r="P37" i="4"/>
  <c r="R37" i="4"/>
  <c r="P38" i="4"/>
  <c r="P39" i="4"/>
  <c r="R39" i="4"/>
  <c r="N43" i="4"/>
  <c r="F13" i="4"/>
  <c r="P26" i="4"/>
  <c r="P27" i="4"/>
  <c r="R27" i="4"/>
  <c r="S27" i="4"/>
  <c r="P28" i="4"/>
  <c r="P29" i="4"/>
  <c r="R29" i="4"/>
  <c r="P30" i="4"/>
  <c r="P31" i="4"/>
  <c r="R31" i="4"/>
  <c r="P32" i="4"/>
  <c r="P33" i="4"/>
  <c r="R33" i="4"/>
  <c r="P34" i="4"/>
  <c r="P14" i="4"/>
  <c r="R14" i="4"/>
  <c r="P41" i="4"/>
  <c r="R41" i="4"/>
  <c r="R11" i="4"/>
  <c r="S11" i="4"/>
  <c r="R13" i="4"/>
  <c r="R15" i="4"/>
  <c r="R17" i="4"/>
  <c r="R18" i="4"/>
  <c r="R20" i="4"/>
  <c r="P21" i="4"/>
  <c r="R21" i="4"/>
  <c r="S21" i="4"/>
  <c r="P22" i="4"/>
  <c r="R22" i="4"/>
  <c r="P23" i="4"/>
  <c r="R23" i="4"/>
  <c r="P24" i="4"/>
  <c r="R24" i="4"/>
  <c r="P25" i="4"/>
  <c r="R25" i="4"/>
  <c r="R26" i="4"/>
  <c r="R28" i="4"/>
  <c r="R30" i="4"/>
  <c r="R32" i="4"/>
  <c r="R34" i="4"/>
  <c r="R36" i="4"/>
  <c r="R38" i="4"/>
  <c r="B11" i="4"/>
  <c r="F11" i="4"/>
  <c r="B12" i="4"/>
  <c r="F12" i="4"/>
  <c r="B13" i="4"/>
  <c r="B14" i="4"/>
  <c r="F14" i="4"/>
  <c r="B15" i="4"/>
  <c r="F15" i="4"/>
  <c r="B16" i="4"/>
  <c r="F16" i="4"/>
  <c r="B17" i="4"/>
  <c r="F17" i="4"/>
  <c r="B18" i="4"/>
  <c r="F18" i="4"/>
  <c r="B19" i="4"/>
  <c r="F19" i="4"/>
  <c r="B20" i="4"/>
  <c r="F20" i="4"/>
  <c r="B21" i="4"/>
  <c r="F21" i="4"/>
  <c r="B22" i="4"/>
  <c r="F22" i="4"/>
  <c r="B23" i="4"/>
  <c r="F23" i="4"/>
  <c r="B24" i="4"/>
  <c r="F24" i="4"/>
  <c r="B25" i="4"/>
  <c r="F25" i="4"/>
  <c r="B26" i="4"/>
  <c r="F26" i="4"/>
  <c r="B27" i="4"/>
  <c r="F27" i="4"/>
  <c r="B28" i="4"/>
  <c r="F28" i="4"/>
  <c r="B29" i="4"/>
  <c r="F29" i="4"/>
  <c r="B30" i="4"/>
  <c r="F30" i="4"/>
  <c r="B31" i="4"/>
  <c r="F31" i="4"/>
  <c r="B32" i="4"/>
  <c r="F32" i="4"/>
  <c r="B33" i="4"/>
  <c r="F33" i="4"/>
  <c r="B34" i="4"/>
  <c r="F34" i="4"/>
  <c r="B35" i="4"/>
  <c r="F35" i="4"/>
  <c r="B36" i="4"/>
  <c r="F36" i="4"/>
  <c r="B37" i="4"/>
  <c r="F37" i="4"/>
  <c r="B38" i="4"/>
  <c r="F38" i="4"/>
  <c r="B39" i="4"/>
  <c r="F39" i="4"/>
  <c r="B40" i="4"/>
  <c r="F40" i="4"/>
  <c r="B41" i="4"/>
  <c r="F41" i="4"/>
  <c r="R12" i="4"/>
  <c r="S34" i="4"/>
  <c r="S23" i="4"/>
  <c r="S14" i="4"/>
  <c r="S28" i="4"/>
  <c r="S39" i="4"/>
  <c r="S29" i="4"/>
  <c r="S35" i="4"/>
  <c r="S25" i="4"/>
  <c r="S16" i="4"/>
  <c r="S31" i="4"/>
  <c r="S37" i="4"/>
  <c r="S19" i="4"/>
  <c r="S40" i="4"/>
  <c r="S33" i="4"/>
  <c r="S24" i="4"/>
  <c r="S20" i="4"/>
  <c r="S13" i="4"/>
  <c r="S30" i="4"/>
  <c r="S22" i="4"/>
  <c r="S41" i="4"/>
  <c r="S12" i="4"/>
  <c r="S15" i="4"/>
  <c r="S36" i="4"/>
  <c r="S18" i="4"/>
  <c r="S32" i="4"/>
  <c r="S38" i="4"/>
  <c r="S26" i="4"/>
  <c r="S17" i="4"/>
</calcChain>
</file>

<file path=xl/comments1.xml><?xml version="1.0" encoding="utf-8"?>
<comments xmlns="http://schemas.openxmlformats.org/spreadsheetml/2006/main">
  <authors>
    <author>user</author>
  </authors>
  <commentList>
    <comment ref="V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注記:前日出発の
場合はマイナスで
表記できます</t>
        </r>
      </text>
    </comment>
  </commentList>
</comments>
</file>

<file path=xl/sharedStrings.xml><?xml version="1.0" encoding="utf-8"?>
<sst xmlns="http://schemas.openxmlformats.org/spreadsheetml/2006/main" count="63" uniqueCount="43">
  <si>
    <t>年</t>
    <rPh sb="0" eb="1">
      <t>ネン</t>
    </rPh>
    <phoneticPr fontId="4"/>
  </si>
  <si>
    <t>日</t>
    <rPh sb="0" eb="1">
      <t>ヒ</t>
    </rPh>
    <phoneticPr fontId="4"/>
  </si>
  <si>
    <t>行　　先</t>
    <rPh sb="0" eb="1">
      <t>ギョウ</t>
    </rPh>
    <rPh sb="3" eb="4">
      <t>サキ</t>
    </rPh>
    <phoneticPr fontId="4"/>
  </si>
  <si>
    <t>その他</t>
    <rPh sb="2" eb="3">
      <t>タ</t>
    </rPh>
    <phoneticPr fontId="4"/>
  </si>
  <si>
    <t>他加算</t>
    <rPh sb="0" eb="1">
      <t>タ</t>
    </rPh>
    <rPh sb="1" eb="3">
      <t>カサン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</si>
  <si>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</si>
  <si>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</si>
  <si>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分</t>
    <rPh sb="0" eb="1">
      <t>ブン</t>
    </rPh>
    <phoneticPr fontId="4"/>
  </si>
  <si>
    <t>先月までの今年度累計</t>
    <rPh sb="0" eb="2">
      <t>センゲツ</t>
    </rPh>
    <rPh sb="5" eb="8">
      <t>コンネンド</t>
    </rPh>
    <rPh sb="8" eb="10">
      <t>ルイケイ</t>
    </rPh>
    <phoneticPr fontId="4"/>
  </si>
  <si>
    <t>他加算累計</t>
    <rPh sb="0" eb="1">
      <t>タ</t>
    </rPh>
    <rPh sb="1" eb="3">
      <t>カサン</t>
    </rPh>
    <rPh sb="3" eb="5">
      <t>ルイケイ</t>
    </rPh>
    <phoneticPr fontId="4"/>
  </si>
  <si>
    <t>調整後累計</t>
    <rPh sb="0" eb="3">
      <t>チョウセイゴ</t>
    </rPh>
    <rPh sb="3" eb="5">
      <t>ルイケイ</t>
    </rPh>
    <phoneticPr fontId="4"/>
  </si>
  <si>
    <t>今年度累計</t>
    <rPh sb="0" eb="1">
      <t>コン</t>
    </rPh>
    <rPh sb="1" eb="3">
      <t>ネンド</t>
    </rPh>
    <rPh sb="3" eb="5">
      <t>ルイケイ</t>
    </rPh>
    <phoneticPr fontId="4"/>
  </si>
  <si>
    <t>営業所長</t>
    <rPh sb="0" eb="2">
      <t>エイギョウ</t>
    </rPh>
    <rPh sb="2" eb="4">
      <t>ショチョウ</t>
    </rPh>
    <phoneticPr fontId="4"/>
  </si>
  <si>
    <t>営業所</t>
    <rPh sb="0" eb="3">
      <t>エイギョウショ</t>
    </rPh>
    <phoneticPr fontId="4"/>
  </si>
  <si>
    <t>運転者</t>
    <rPh sb="0" eb="2">
      <t>ウンテン</t>
    </rPh>
    <rPh sb="2" eb="3">
      <t>シャ</t>
    </rPh>
    <phoneticPr fontId="4"/>
  </si>
  <si>
    <t>月</t>
    <rPh sb="0" eb="1">
      <t>ツキ</t>
    </rPh>
    <phoneticPr fontId="4"/>
  </si>
  <si>
    <t>会　社</t>
    <rPh sb="0" eb="1">
      <t>カイ</t>
    </rPh>
    <rPh sb="2" eb="3">
      <t>シャ</t>
    </rPh>
    <phoneticPr fontId="4"/>
  </si>
  <si>
    <t>社　長</t>
    <rPh sb="0" eb="1">
      <t>シャ</t>
    </rPh>
    <rPh sb="2" eb="3">
      <t>チョウ</t>
    </rPh>
    <phoneticPr fontId="4"/>
  </si>
  <si>
    <t>担　当</t>
    <rPh sb="0" eb="1">
      <t>タン</t>
    </rPh>
    <rPh sb="2" eb="3">
      <t>トウ</t>
    </rPh>
    <phoneticPr fontId="4"/>
  </si>
  <si>
    <r>
      <t>＜－－－－－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拘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束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時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間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訳</t>
    </r>
    <r>
      <rPr>
        <sz val="11"/>
        <rFont val="ＭＳ Ｐゴシック"/>
        <family val="3"/>
        <charset val="128"/>
      </rPr>
      <t xml:space="preserve">    －－－－－－＞</t>
    </r>
    <rPh sb="10" eb="11">
      <t>コダワ</t>
    </rPh>
    <rPh sb="14" eb="15">
      <t>タバ</t>
    </rPh>
    <rPh sb="18" eb="19">
      <t>トキ</t>
    </rPh>
    <rPh sb="22" eb="23">
      <t>アイダ</t>
    </rPh>
    <rPh sb="26" eb="27">
      <t>ウチ</t>
    </rPh>
    <rPh sb="30" eb="31">
      <t>ヤク</t>
    </rPh>
    <phoneticPr fontId="4"/>
  </si>
  <si>
    <t>（運行内容等）</t>
    <rPh sb="1" eb="3">
      <t>ウンコウ</t>
    </rPh>
    <rPh sb="3" eb="5">
      <t>ナイヨウ</t>
    </rPh>
    <rPh sb="5" eb="6">
      <t>トウ</t>
    </rPh>
    <phoneticPr fontId="4"/>
  </si>
  <si>
    <t>※他加算とはダブルカウント時間</t>
    <rPh sb="1" eb="2">
      <t>タ</t>
    </rPh>
    <rPh sb="2" eb="4">
      <t>カサン</t>
    </rPh>
    <rPh sb="13" eb="15">
      <t>ジカン</t>
    </rPh>
    <phoneticPr fontId="4"/>
  </si>
  <si>
    <t>※下欄に役職名を入力すると管理表に反映されます。</t>
    <rPh sb="1" eb="2">
      <t>シタ</t>
    </rPh>
    <rPh sb="2" eb="3">
      <t>ラン</t>
    </rPh>
    <rPh sb="4" eb="7">
      <t>ヤクショクメイ</t>
    </rPh>
    <rPh sb="8" eb="10">
      <t>ニュウリョク</t>
    </rPh>
    <rPh sb="13" eb="15">
      <t>カンリ</t>
    </rPh>
    <rPh sb="15" eb="16">
      <t>ヒョウ</t>
    </rPh>
    <rPh sb="17" eb="19">
      <t>ハンエイ</t>
    </rPh>
    <phoneticPr fontId="4"/>
  </si>
  <si>
    <t>※調整後累計 ＝ 月間拘束時間累計 ー 他加算累計</t>
    <rPh sb="1" eb="4">
      <t>チョウセイゴ</t>
    </rPh>
    <rPh sb="4" eb="6">
      <t>ルイケイ</t>
    </rPh>
    <rPh sb="9" eb="11">
      <t>ゲッカン</t>
    </rPh>
    <rPh sb="11" eb="13">
      <t>コウソク</t>
    </rPh>
    <rPh sb="13" eb="15">
      <t>ジカン</t>
    </rPh>
    <rPh sb="15" eb="17">
      <t>ルイケイ</t>
    </rPh>
    <rPh sb="20" eb="21">
      <t>タ</t>
    </rPh>
    <rPh sb="21" eb="23">
      <t>カサン</t>
    </rPh>
    <rPh sb="23" eb="24">
      <t>ルイ</t>
    </rPh>
    <rPh sb="24" eb="25">
      <t>ケイ</t>
    </rPh>
    <phoneticPr fontId="4"/>
  </si>
  <si>
    <t>※管理表の年と月を入力すると自動で曜日が入ります。</t>
    <rPh sb="1" eb="3">
      <t>カンリ</t>
    </rPh>
    <rPh sb="3" eb="4">
      <t>ヒョウ</t>
    </rPh>
    <rPh sb="5" eb="6">
      <t>ネン</t>
    </rPh>
    <rPh sb="7" eb="8">
      <t>ツキ</t>
    </rPh>
    <rPh sb="9" eb="11">
      <t>ニュウリョク</t>
    </rPh>
    <rPh sb="14" eb="16">
      <t>ジドウ</t>
    </rPh>
    <rPh sb="17" eb="19">
      <t>ヨウビ</t>
    </rPh>
    <rPh sb="20" eb="21">
      <t>ハイ</t>
    </rPh>
    <phoneticPr fontId="4"/>
  </si>
  <si>
    <t>運 転</t>
    <rPh sb="0" eb="1">
      <t>ウン</t>
    </rPh>
    <rPh sb="2" eb="3">
      <t>テン</t>
    </rPh>
    <phoneticPr fontId="4"/>
  </si>
  <si>
    <t>累 計</t>
    <rPh sb="0" eb="1">
      <t>ルイ</t>
    </rPh>
    <rPh sb="2" eb="3">
      <t>ケイ</t>
    </rPh>
    <phoneticPr fontId="4"/>
  </si>
  <si>
    <t>積 卸</t>
    <rPh sb="0" eb="1">
      <t>ツ</t>
    </rPh>
    <rPh sb="2" eb="3">
      <t>オロシ</t>
    </rPh>
    <phoneticPr fontId="4"/>
  </si>
  <si>
    <t>休 憩</t>
    <rPh sb="0" eb="1">
      <t>キュウ</t>
    </rPh>
    <rPh sb="2" eb="3">
      <t>イコイ</t>
    </rPh>
    <phoneticPr fontId="4"/>
  </si>
  <si>
    <t>小 計</t>
    <rPh sb="0" eb="1">
      <t>ショウ</t>
    </rPh>
    <rPh sb="2" eb="3">
      <t>ケイ</t>
    </rPh>
    <phoneticPr fontId="4"/>
  </si>
  <si>
    <t>休 息</t>
    <rPh sb="0" eb="1">
      <t>キュウ</t>
    </rPh>
    <rPh sb="2" eb="3">
      <t>イキ</t>
    </rPh>
    <phoneticPr fontId="4"/>
  </si>
  <si>
    <t>始 業</t>
    <rPh sb="0" eb="1">
      <t>ハジメ</t>
    </rPh>
    <rPh sb="2" eb="3">
      <t>ギョウ</t>
    </rPh>
    <phoneticPr fontId="4"/>
  </si>
  <si>
    <t>終 業</t>
    <rPh sb="0" eb="1">
      <t>シュウ</t>
    </rPh>
    <rPh sb="2" eb="3">
      <t>ギョウ</t>
    </rPh>
    <phoneticPr fontId="4"/>
  </si>
  <si>
    <t>曜日</t>
    <rPh sb="0" eb="2">
      <t>ヨウビ</t>
    </rPh>
    <phoneticPr fontId="4"/>
  </si>
  <si>
    <t>※太字項目のみ入力</t>
    <rPh sb="1" eb="3">
      <t>フトジ</t>
    </rPh>
    <rPh sb="3" eb="5">
      <t>コウモク</t>
    </rPh>
    <rPh sb="7" eb="9">
      <t>ニュウリョク</t>
    </rPh>
    <phoneticPr fontId="4"/>
  </si>
  <si>
    <t xml:space="preserve">当月の最大拘束時間 </t>
    <rPh sb="0" eb="2">
      <t>トウゲツ</t>
    </rPh>
    <rPh sb="3" eb="5">
      <t>サイダイ</t>
    </rPh>
    <rPh sb="5" eb="7">
      <t>コウソク</t>
    </rPh>
    <rPh sb="7" eb="9">
      <t>ジカン</t>
    </rPh>
    <phoneticPr fontId="4"/>
  </si>
  <si>
    <t xml:space="preserve"> 時間</t>
    <rPh sb="1" eb="3">
      <t>ジカン</t>
    </rPh>
    <phoneticPr fontId="4"/>
  </si>
  <si>
    <t>自 動 車 運 転 者 拘 束 時 間 管 理 表</t>
    <rPh sb="0" eb="1">
      <t>ジ</t>
    </rPh>
    <rPh sb="2" eb="3">
      <t>ドウ</t>
    </rPh>
    <rPh sb="4" eb="5">
      <t>シャ</t>
    </rPh>
    <rPh sb="6" eb="7">
      <t>ウン</t>
    </rPh>
    <rPh sb="8" eb="9">
      <t>テン</t>
    </rPh>
    <rPh sb="10" eb="11">
      <t>シャ</t>
    </rPh>
    <rPh sb="12" eb="13">
      <t>カカ</t>
    </rPh>
    <rPh sb="14" eb="15">
      <t>タバ</t>
    </rPh>
    <rPh sb="16" eb="17">
      <t>トキ</t>
    </rPh>
    <rPh sb="18" eb="19">
      <t>アイダ</t>
    </rPh>
    <rPh sb="20" eb="21">
      <t>カン</t>
    </rPh>
    <rPh sb="22" eb="23">
      <t>リ</t>
    </rPh>
    <rPh sb="24" eb="25">
      <t>ヒョウ</t>
    </rPh>
    <phoneticPr fontId="4"/>
  </si>
  <si>
    <t>※1日の拘束時間が15時間を超過するとセルが「黄色」に</t>
    <rPh sb="2" eb="3">
      <t>ニチ</t>
    </rPh>
    <rPh sb="4" eb="6">
      <t>コウソク</t>
    </rPh>
    <rPh sb="6" eb="8">
      <t>ジカン</t>
    </rPh>
    <rPh sb="11" eb="13">
      <t>ジカン</t>
    </rPh>
    <rPh sb="14" eb="16">
      <t>チョウカ</t>
    </rPh>
    <rPh sb="23" eb="25">
      <t>キイロ</t>
    </rPh>
    <phoneticPr fontId="4"/>
  </si>
  <si>
    <t>　16時間を超過すると「朱色」になります。</t>
    <rPh sb="3" eb="5">
      <t>ジカン</t>
    </rPh>
    <rPh sb="6" eb="8">
      <t>チョウカ</t>
    </rPh>
    <rPh sb="12" eb="14">
      <t>シュイロ</t>
    </rPh>
    <phoneticPr fontId="4"/>
  </si>
  <si>
    <t>運行管理者</t>
    <rPh sb="0" eb="2">
      <t>ウンコウ</t>
    </rPh>
    <rPh sb="2" eb="5">
      <t>カンリシャ</t>
    </rPh>
    <phoneticPr fontId="4"/>
  </si>
  <si>
    <t>-22:00</t>
    <phoneticPr fontId="4"/>
  </si>
  <si>
    <t>-23:00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</si>
</sst>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[h]:mm"/>
  </numFmts>
  <fonts count="17"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fgColor indexed="23"/>
      </patternFill>
    </fill>
    <fill>
      <patternFill patternType="solid">
        <fgColor indexed="65"/>
        <bgColor indexed="23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Alignment="0" applyProtection="0">
      <alignment horizontal="left" vertical="center"/>
    </xf>
    <xf numFmtId="0" fontId="1" fillId="0" borderId="2">
      <alignment horizontal="left" vertical="center"/>
    </xf>
    <xf numFmtId="0" fontId="3" fillId="0" borderId="0"/>
  </cellStyleXfs>
  <cellXfs count="160">
    <xf numFmtId="0" fontId="0" fillId="0" borderId="0" xfId="0"/>
    <xf numFmtId="0" fontId="0" fillId="0" borderId="0" xfId="0" applyFill="1"/>
    <xf numFmtId="0" fontId="0" fillId="0" borderId="0" xfId="0" applyFill="1" applyBorder="1"/>
    <xf numFmtId="0" fontId="5" fillId="0" borderId="0" xfId="0" applyFont="1" applyFill="1" applyAlignment="1">
      <alignment horizontal="center" vertical="top"/>
    </xf>
    <xf numFmtId="0" fontId="0" fillId="0" borderId="3" xfId="0" applyFill="1" applyBorder="1"/>
    <xf numFmtId="0" fontId="7" fillId="0" borderId="0" xfId="0" applyFont="1" applyFill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0" fillId="0" borderId="0" xfId="0" applyFill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86" fontId="0" fillId="0" borderId="0" xfId="0" applyNumberFormat="1" applyFill="1" applyBorder="1" applyAlignment="1">
      <alignment horizontal="center" vertical="center"/>
    </xf>
    <xf numFmtId="186" fontId="0" fillId="0" borderId="0" xfId="0" applyNumberForma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center"/>
    </xf>
    <xf numFmtId="186" fontId="0" fillId="0" borderId="21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86" fontId="10" fillId="0" borderId="0" xfId="0" applyNumberFormat="1" applyFont="1" applyFill="1" applyBorder="1" applyAlignment="1">
      <alignment horizontal="center" vertical="center"/>
    </xf>
    <xf numFmtId="186" fontId="10" fillId="0" borderId="0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/>
    <xf numFmtId="186" fontId="0" fillId="0" borderId="25" xfId="0" applyNumberFormat="1" applyFill="1" applyBorder="1" applyAlignment="1" applyProtection="1">
      <alignment horizontal="center" vertical="center"/>
      <protection locked="0"/>
    </xf>
    <xf numFmtId="186" fontId="0" fillId="0" borderId="25" xfId="0" applyNumberFormat="1" applyBorder="1" applyAlignment="1">
      <alignment horizontal="center" vertical="center"/>
    </xf>
    <xf numFmtId="186" fontId="0" fillId="0" borderId="25" xfId="0" applyNumberFormat="1" applyFill="1" applyBorder="1" applyAlignment="1">
      <alignment horizontal="center" vertical="center"/>
    </xf>
    <xf numFmtId="186" fontId="0" fillId="3" borderId="25" xfId="0" applyNumberFormat="1" applyFill="1" applyBorder="1" applyAlignment="1">
      <alignment horizontal="center" vertical="center"/>
    </xf>
    <xf numFmtId="186" fontId="0" fillId="3" borderId="0" xfId="0" applyNumberForma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left" vertical="top" wrapText="1"/>
      <protection locked="0"/>
    </xf>
    <xf numFmtId="186" fontId="0" fillId="0" borderId="1" xfId="0" applyNumberFormat="1" applyFill="1" applyBorder="1" applyAlignment="1" applyProtection="1">
      <alignment horizontal="center" vertical="center"/>
      <protection locked="0"/>
    </xf>
    <xf numFmtId="186" fontId="0" fillId="0" borderId="21" xfId="0" applyNumberForma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0" fillId="0" borderId="1" xfId="0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right" vertical="center"/>
    </xf>
    <xf numFmtId="0" fontId="0" fillId="0" borderId="28" xfId="0" applyFill="1" applyBorder="1" applyAlignment="1" applyProtection="1">
      <alignment horizontal="left" vertical="center" wrapText="1"/>
      <protection locked="0"/>
    </xf>
    <xf numFmtId="0" fontId="0" fillId="0" borderId="29" xfId="0" applyFill="1" applyBorder="1" applyAlignment="1" applyProtection="1">
      <alignment horizontal="left" vertical="center" wrapText="1"/>
      <protection locked="0"/>
    </xf>
    <xf numFmtId="0" fontId="0" fillId="0" borderId="30" xfId="0" applyFill="1" applyBorder="1" applyAlignment="1" applyProtection="1">
      <alignment horizontal="left" vertical="center" wrapText="1"/>
      <protection locked="0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186" fontId="10" fillId="0" borderId="0" xfId="0" applyNumberFormat="1" applyFont="1" applyFill="1" applyBorder="1" applyAlignment="1">
      <alignment horizontal="right" vertical="center"/>
    </xf>
    <xf numFmtId="186" fontId="10" fillId="0" borderId="35" xfId="0" applyNumberFormat="1" applyFont="1" applyFill="1" applyBorder="1" applyAlignment="1">
      <alignment horizontal="right" vertical="center"/>
    </xf>
    <xf numFmtId="186" fontId="8" fillId="0" borderId="36" xfId="0" applyNumberFormat="1" applyFont="1" applyFill="1" applyBorder="1" applyAlignment="1">
      <alignment horizontal="center" vertical="center"/>
    </xf>
    <xf numFmtId="186" fontId="8" fillId="0" borderId="3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61" xfId="0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62" xfId="0" applyFont="1" applyFill="1" applyBorder="1" applyAlignment="1" applyProtection="1">
      <alignment horizontal="left" vertical="center" shrinkToFit="1"/>
      <protection locked="0"/>
    </xf>
    <xf numFmtId="0" fontId="2" fillId="0" borderId="49" xfId="0" applyFont="1" applyFill="1" applyBorder="1" applyAlignment="1" applyProtection="1">
      <alignment horizontal="left" vertical="center" shrinkToFit="1"/>
      <protection locked="0"/>
    </xf>
    <xf numFmtId="0" fontId="2" fillId="0" borderId="51" xfId="0" applyFont="1" applyFill="1" applyBorder="1" applyAlignment="1" applyProtection="1">
      <alignment horizontal="left" vertical="center" shrinkToFit="1"/>
      <protection locked="0"/>
    </xf>
    <xf numFmtId="0" fontId="2" fillId="0" borderId="50" xfId="0" applyFont="1" applyFill="1" applyBorder="1" applyAlignment="1" applyProtection="1">
      <alignment horizontal="left" vertical="center" shrinkToFit="1"/>
      <protection locked="0"/>
    </xf>
    <xf numFmtId="0" fontId="6" fillId="0" borderId="36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37" xfId="0" applyFont="1" applyFill="1" applyBorder="1" applyAlignment="1" applyProtection="1">
      <alignment horizontal="left" vertical="center" shrinkToFit="1"/>
      <protection locked="0"/>
    </xf>
    <xf numFmtId="0" fontId="2" fillId="0" borderId="63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right" vertical="center"/>
    </xf>
    <xf numFmtId="0" fontId="11" fillId="0" borderId="57" xfId="0" applyFont="1" applyFill="1" applyBorder="1" applyAlignment="1">
      <alignment horizontal="right" vertical="center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86" fontId="8" fillId="0" borderId="59" xfId="0" applyNumberFormat="1" applyFont="1" applyFill="1" applyBorder="1" applyAlignment="1" applyProtection="1">
      <alignment horizontal="center" vertical="center"/>
      <protection locked="0"/>
    </xf>
    <xf numFmtId="186" fontId="8" fillId="0" borderId="52" xfId="0" applyNumberFormat="1" applyFont="1" applyBorder="1" applyAlignment="1">
      <alignment horizontal="center" vertical="center"/>
    </xf>
    <xf numFmtId="186" fontId="8" fillId="2" borderId="42" xfId="0" applyNumberFormat="1" applyFont="1" applyFill="1" applyBorder="1" applyAlignment="1">
      <alignment horizontal="center" vertical="center"/>
    </xf>
    <xf numFmtId="186" fontId="8" fillId="2" borderId="52" xfId="0" applyNumberFormat="1" applyFont="1" applyFill="1" applyBorder="1" applyAlignment="1">
      <alignment horizontal="center" vertical="center"/>
    </xf>
    <xf numFmtId="186" fontId="8" fillId="0" borderId="42" xfId="0" applyNumberFormat="1" applyFont="1" applyFill="1" applyBorder="1" applyAlignment="1" applyProtection="1">
      <alignment horizontal="center" vertical="center"/>
      <protection locked="0"/>
    </xf>
    <xf numFmtId="186" fontId="8" fillId="0" borderId="44" xfId="0" applyNumberFormat="1" applyFont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86" fontId="8" fillId="0" borderId="48" xfId="0" applyNumberFormat="1" applyFont="1" applyFill="1" applyBorder="1" applyAlignment="1" applyProtection="1">
      <alignment horizontal="center" vertical="center"/>
      <protection locked="0"/>
    </xf>
    <xf numFmtId="186" fontId="8" fillId="0" borderId="45" xfId="0" applyNumberFormat="1" applyFont="1" applyFill="1" applyBorder="1" applyAlignment="1" applyProtection="1">
      <alignment horizontal="center" vertical="center"/>
      <protection locked="0"/>
    </xf>
    <xf numFmtId="186" fontId="8" fillId="2" borderId="32" xfId="0" applyNumberFormat="1" applyFont="1" applyFill="1" applyBorder="1" applyAlignment="1">
      <alignment horizontal="center" vertical="center"/>
    </xf>
    <xf numFmtId="186" fontId="8" fillId="2" borderId="4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" fillId="0" borderId="53" xfId="0" applyFont="1" applyFill="1" applyBorder="1" applyAlignment="1">
      <alignment horizontal="center" vertical="center" textRotation="255"/>
    </xf>
    <xf numFmtId="0" fontId="2" fillId="0" borderId="54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186" fontId="8" fillId="0" borderId="4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186" fontId="8" fillId="0" borderId="32" xfId="0" applyNumberFormat="1" applyFont="1" applyFill="1" applyBorder="1" applyAlignment="1" applyProtection="1">
      <alignment horizontal="center" vertical="center"/>
      <protection locked="0"/>
    </xf>
    <xf numFmtId="186" fontId="8" fillId="0" borderId="33" xfId="0" applyNumberFormat="1" applyFont="1" applyFill="1" applyBorder="1" applyAlignment="1" applyProtection="1">
      <alignment horizontal="center" vertical="center"/>
      <protection locked="0"/>
    </xf>
    <xf numFmtId="186" fontId="8" fillId="0" borderId="52" xfId="0" applyNumberFormat="1" applyFont="1" applyFill="1" applyBorder="1" applyAlignment="1" applyProtection="1">
      <alignment horizontal="center" vertical="center"/>
      <protection locked="0"/>
    </xf>
    <xf numFmtId="186" fontId="8" fillId="0" borderId="36" xfId="0" applyNumberFormat="1" applyFont="1" applyFill="1" applyBorder="1" applyAlignment="1" applyProtection="1">
      <alignment horizontal="center" vertical="center"/>
      <protection locked="0"/>
    </xf>
    <xf numFmtId="186" fontId="8" fillId="0" borderId="37" xfId="0" applyNumberFormat="1" applyFont="1" applyFill="1" applyBorder="1" applyAlignment="1" applyProtection="1">
      <alignment horizontal="center" vertical="center"/>
      <protection locked="0"/>
    </xf>
    <xf numFmtId="186" fontId="8" fillId="2" borderId="33" xfId="0" applyNumberFormat="1" applyFont="1" applyFill="1" applyBorder="1" applyAlignment="1">
      <alignment horizontal="center" vertical="center"/>
    </xf>
    <xf numFmtId="186" fontId="8" fillId="2" borderId="44" xfId="0" applyNumberFormat="1" applyFont="1" applyFill="1" applyBorder="1" applyAlignment="1">
      <alignment horizontal="center" vertical="center"/>
    </xf>
    <xf numFmtId="186" fontId="8" fillId="0" borderId="32" xfId="0" applyNumberFormat="1" applyFont="1" applyFill="1" applyBorder="1" applyAlignment="1">
      <alignment horizontal="center" vertical="center"/>
    </xf>
    <xf numFmtId="186" fontId="8" fillId="0" borderId="33" xfId="0" applyNumberFormat="1" applyFont="1" applyFill="1" applyBorder="1" applyAlignment="1">
      <alignment horizontal="center" vertical="center"/>
    </xf>
    <xf numFmtId="186" fontId="14" fillId="0" borderId="32" xfId="0" applyNumberFormat="1" applyFont="1" applyFill="1" applyBorder="1" applyAlignment="1" applyProtection="1">
      <alignment horizontal="center" vertical="center"/>
      <protection locked="0"/>
    </xf>
    <xf numFmtId="186" fontId="14" fillId="0" borderId="33" xfId="0" applyNumberFormat="1" applyFont="1" applyFill="1" applyBorder="1" applyAlignment="1" applyProtection="1">
      <alignment horizontal="center" vertical="center"/>
      <protection locked="0"/>
    </xf>
    <xf numFmtId="186" fontId="8" fillId="0" borderId="46" xfId="0" applyNumberFormat="1" applyFont="1" applyFill="1" applyBorder="1" applyAlignment="1" applyProtection="1">
      <alignment horizontal="center" vertical="center"/>
      <protection locked="0"/>
    </xf>
    <xf numFmtId="186" fontId="8" fillId="0" borderId="47" xfId="0" applyNumberFormat="1" applyFont="1" applyFill="1" applyBorder="1" applyAlignment="1" applyProtection="1">
      <alignment horizontal="center" vertical="center"/>
      <protection locked="0"/>
    </xf>
    <xf numFmtId="186" fontId="8" fillId="2" borderId="38" xfId="0" applyNumberFormat="1" applyFont="1" applyFill="1" applyBorder="1" applyAlignment="1">
      <alignment horizontal="center" vertical="center"/>
    </xf>
    <xf numFmtId="186" fontId="8" fillId="2" borderId="47" xfId="0" applyNumberFormat="1" applyFont="1" applyFill="1" applyBorder="1" applyAlignment="1">
      <alignment horizontal="center" vertical="center"/>
    </xf>
    <xf numFmtId="186" fontId="8" fillId="0" borderId="38" xfId="0" applyNumberFormat="1" applyFont="1" applyFill="1" applyBorder="1" applyAlignment="1" applyProtection="1">
      <alignment horizontal="center" vertical="center"/>
      <protection locked="0"/>
    </xf>
    <xf numFmtId="186" fontId="8" fillId="0" borderId="39" xfId="0" applyNumberFormat="1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49" fontId="8" fillId="0" borderId="42" xfId="0" quotePrefix="1" applyNumberFormat="1" applyFont="1" applyFill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186" fontId="10" fillId="0" borderId="34" xfId="0" applyNumberFormat="1" applyFont="1" applyFill="1" applyBorder="1" applyAlignment="1">
      <alignment horizontal="right" vertical="center" shrinkToFit="1"/>
    </xf>
    <xf numFmtId="186" fontId="10" fillId="0" borderId="35" xfId="0" applyNumberFormat="1" applyFont="1" applyFill="1" applyBorder="1" applyAlignment="1">
      <alignment horizontal="right" vertical="center" shrinkToFit="1"/>
    </xf>
    <xf numFmtId="186" fontId="8" fillId="0" borderId="1" xfId="0" applyNumberFormat="1" applyFont="1" applyFill="1" applyBorder="1" applyAlignment="1">
      <alignment horizontal="center" vertical="center"/>
    </xf>
    <xf numFmtId="186" fontId="10" fillId="0" borderId="34" xfId="0" applyNumberFormat="1" applyFont="1" applyFill="1" applyBorder="1" applyAlignment="1">
      <alignment horizontal="right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186" fontId="8" fillId="0" borderId="38" xfId="0" applyNumberFormat="1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86" fontId="8" fillId="0" borderId="39" xfId="0" applyNumberFormat="1" applyFont="1" applyFill="1" applyBorder="1" applyAlignment="1">
      <alignment horizontal="center" vertical="center"/>
    </xf>
    <xf numFmtId="186" fontId="7" fillId="3" borderId="21" xfId="0" applyNumberFormat="1" applyFont="1" applyFill="1" applyBorder="1" applyAlignment="1">
      <alignment horizontal="center" vertical="center"/>
    </xf>
    <xf numFmtId="186" fontId="8" fillId="2" borderId="39" xfId="0" applyNumberFormat="1" applyFont="1" applyFill="1" applyBorder="1" applyAlignment="1">
      <alignment horizontal="center" vertical="center"/>
    </xf>
  </cellXfs>
  <cellStyles count="4">
    <cellStyle name="Header1" xfId="1"/>
    <cellStyle name="Header2" xfId="2"/>
    <cellStyle name="標準" xfId="0" builtinId="0"/>
    <cellStyle name="未定義" xfId="3"/>
  </cellStyles>
  <dxfs count="3"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0</xdr:row>
      <xdr:rowOff>209550</xdr:rowOff>
    </xdr:from>
    <xdr:to>
      <xdr:col>24</xdr:col>
      <xdr:colOff>209550</xdr:colOff>
      <xdr:row>5</xdr:row>
      <xdr:rowOff>9525</xdr:rowOff>
    </xdr:to>
    <xdr:sp macro="" textlink="">
      <xdr:nvSpPr>
        <xdr:cNvPr id="4200" name="Text Box 1">
          <a:extLst>
            <a:ext uri="{FF2B5EF4-FFF2-40B4-BE49-F238E27FC236}">
              <a16:creationId xmlns:a16="http://schemas.microsoft.com/office/drawing/2014/main" id="{C97CCF73-9E27-C0ED-57BF-C39F09DB50C0}"/>
            </a:ext>
          </a:extLst>
        </xdr:cNvPr>
        <xdr:cNvSpPr txBox="1">
          <a:spLocks noChangeArrowheads="1"/>
        </xdr:cNvSpPr>
      </xdr:nvSpPr>
      <xdr:spPr bwMode="auto">
        <a:xfrm>
          <a:off x="5676900" y="209550"/>
          <a:ext cx="32480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123825</xdr:colOff>
      <xdr:row>4</xdr:row>
      <xdr:rowOff>104775</xdr:rowOff>
    </xdr:from>
    <xdr:to>
      <xdr:col>14</xdr:col>
      <xdr:colOff>123825</xdr:colOff>
      <xdr:row>4</xdr:row>
      <xdr:rowOff>104775</xdr:rowOff>
    </xdr:to>
    <xdr:sp macro="" textlink="">
      <xdr:nvSpPr>
        <xdr:cNvPr id="4201" name="Line 2">
          <a:extLst>
            <a:ext uri="{FF2B5EF4-FFF2-40B4-BE49-F238E27FC236}">
              <a16:creationId xmlns:a16="http://schemas.microsoft.com/office/drawing/2014/main" id="{7CCF5A66-392A-0CB1-63F3-AA50717A9AFF}"/>
            </a:ext>
          </a:extLst>
        </xdr:cNvPr>
        <xdr:cNvSpPr>
          <a:spLocks noChangeShapeType="1"/>
        </xdr:cNvSpPr>
      </xdr:nvSpPr>
      <xdr:spPr bwMode="auto">
        <a:xfrm>
          <a:off x="5695950" y="120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</xdr:row>
          <xdr:rowOff>123825</xdr:rowOff>
        </xdr:from>
        <xdr:to>
          <xdr:col>24</xdr:col>
          <xdr:colOff>285750</xdr:colOff>
          <xdr:row>4</xdr:row>
          <xdr:rowOff>228600</xdr:rowOff>
        </xdr:to>
        <xdr:pic>
          <xdr:nvPicPr>
            <xdr:cNvPr id="4202" name="Picture 5">
              <a:extLst>
                <a:ext uri="{FF2B5EF4-FFF2-40B4-BE49-F238E27FC236}">
                  <a16:creationId xmlns:a16="http://schemas.microsoft.com/office/drawing/2014/main" id="{01608469-DDCC-145D-38DD-DBDBBA26EA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検印枠!$B$4:$E$6" spid="_x0000_s42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57900" y="428625"/>
              <a:ext cx="2943225" cy="9048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209550</xdr:rowOff>
    </xdr:from>
    <xdr:to>
      <xdr:col>0</xdr:col>
      <xdr:colOff>0</xdr:colOff>
      <xdr:row>7</xdr:row>
      <xdr:rowOff>9525</xdr:rowOff>
    </xdr:to>
    <xdr:sp macro="" textlink="">
      <xdr:nvSpPr>
        <xdr:cNvPr id="5185" name="Text Box 1">
          <a:extLst>
            <a:ext uri="{FF2B5EF4-FFF2-40B4-BE49-F238E27FC236}">
              <a16:creationId xmlns:a16="http://schemas.microsoft.com/office/drawing/2014/main" id="{5C222662-85F4-83E6-2AEA-3F8BBDEE74D2}"/>
            </a:ext>
          </a:extLst>
        </xdr:cNvPr>
        <xdr:cNvSpPr txBox="1">
          <a:spLocks noChangeArrowheads="1"/>
        </xdr:cNvSpPr>
      </xdr:nvSpPr>
      <xdr:spPr bwMode="auto">
        <a:xfrm>
          <a:off x="0" y="619125"/>
          <a:ext cx="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104775</xdr:rowOff>
    </xdr:from>
    <xdr:to>
      <xdr:col>0</xdr:col>
      <xdr:colOff>0</xdr:colOff>
      <xdr:row>6</xdr:row>
      <xdr:rowOff>104775</xdr:rowOff>
    </xdr:to>
    <xdr:sp macro="" textlink="">
      <xdr:nvSpPr>
        <xdr:cNvPr id="5186" name="Line 2">
          <a:extLst>
            <a:ext uri="{FF2B5EF4-FFF2-40B4-BE49-F238E27FC236}">
              <a16:creationId xmlns:a16="http://schemas.microsoft.com/office/drawing/2014/main" id="{69FAED57-C37D-0834-05B9-9564AD151C64}"/>
            </a:ext>
          </a:extLst>
        </xdr:cNvPr>
        <xdr:cNvSpPr>
          <a:spLocks noChangeShapeType="1"/>
        </xdr:cNvSpPr>
      </xdr:nvSpPr>
      <xdr:spPr bwMode="auto">
        <a:xfrm>
          <a:off x="0" y="156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2"/>
  <sheetViews>
    <sheetView showGridLines="0" showZeros="0" tabSelected="1" zoomScale="85" zoomScaleNormal="85" workbookViewId="0">
      <selection sqref="A1:Y1"/>
    </sheetView>
  </sheetViews>
  <sheetFormatPr defaultRowHeight="13.5"/>
  <cols>
    <col min="1" max="2" width="4.625" style="1" customWidth="1"/>
    <col min="3" max="3" width="18.5" style="1" customWidth="1"/>
    <col min="4" max="25" width="4.125" style="1" customWidth="1"/>
    <col min="26" max="26" width="5.625" style="1" customWidth="1"/>
    <col min="27" max="16384" width="9" style="1"/>
  </cols>
  <sheetData>
    <row r="1" spans="1:26" ht="24" customHeight="1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3"/>
    </row>
    <row r="2" spans="1:26" ht="13.5" customHeight="1"/>
    <row r="3" spans="1:26" ht="24.75" customHeight="1" thickBot="1">
      <c r="A3" s="85" t="s">
        <v>16</v>
      </c>
      <c r="B3" s="86"/>
      <c r="C3" s="74"/>
      <c r="D3" s="75"/>
      <c r="E3" s="76"/>
    </row>
    <row r="4" spans="1:26" ht="24.75" customHeight="1" thickBot="1">
      <c r="A4" s="85" t="s">
        <v>13</v>
      </c>
      <c r="B4" s="86"/>
      <c r="C4" s="77"/>
      <c r="D4" s="78"/>
      <c r="E4" s="79"/>
      <c r="I4" s="87">
        <v>2020</v>
      </c>
      <c r="J4" s="88"/>
      <c r="K4" s="8" t="s">
        <v>0</v>
      </c>
      <c r="L4" s="45">
        <v>1</v>
      </c>
      <c r="M4" s="40" t="s">
        <v>15</v>
      </c>
      <c r="N4" s="5">
        <v>1</v>
      </c>
    </row>
    <row r="5" spans="1:26" ht="24.75" customHeight="1" thickBot="1">
      <c r="A5" s="110" t="s">
        <v>14</v>
      </c>
      <c r="B5" s="110"/>
      <c r="C5" s="80"/>
      <c r="D5" s="81"/>
      <c r="E5" s="82"/>
      <c r="F5" s="9"/>
      <c r="G5" s="9"/>
      <c r="J5" s="10"/>
      <c r="K5" s="11"/>
    </row>
    <row r="6" spans="1:26" ht="18" customHeight="1" thickBot="1">
      <c r="A6" s="8"/>
      <c r="B6" s="10"/>
      <c r="C6" s="12"/>
      <c r="D6" s="38"/>
      <c r="E6" s="39"/>
      <c r="F6" s="9"/>
      <c r="H6" s="62"/>
      <c r="I6" s="62"/>
      <c r="J6" s="62"/>
      <c r="K6" s="63" t="s">
        <v>35</v>
      </c>
      <c r="L6" s="89">
        <v>284</v>
      </c>
      <c r="M6" s="90"/>
      <c r="N6" s="91" t="s">
        <v>36</v>
      </c>
      <c r="O6" s="92"/>
    </row>
    <row r="7" spans="1:26" ht="13.5" customHeight="1" thickBot="1">
      <c r="A7" s="11"/>
      <c r="B7" s="11"/>
      <c r="C7" s="61" t="s">
        <v>34</v>
      </c>
      <c r="D7" s="2"/>
      <c r="E7" s="2"/>
      <c r="F7" s="2"/>
      <c r="G7" s="2"/>
      <c r="H7" s="2"/>
      <c r="I7" s="2"/>
      <c r="J7" s="2"/>
      <c r="K7" s="2"/>
    </row>
    <row r="8" spans="1:26" ht="18" customHeight="1">
      <c r="A8" s="14"/>
      <c r="B8" s="111" t="s">
        <v>33</v>
      </c>
      <c r="C8" s="15"/>
      <c r="D8" s="83" t="s">
        <v>19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41"/>
      <c r="Q8" s="42"/>
      <c r="R8" s="116" t="s">
        <v>26</v>
      </c>
      <c r="S8" s="117"/>
      <c r="T8" s="120" t="s">
        <v>30</v>
      </c>
      <c r="U8" s="121"/>
      <c r="V8" s="120" t="s">
        <v>31</v>
      </c>
      <c r="W8" s="121"/>
      <c r="X8" s="120" t="s">
        <v>32</v>
      </c>
      <c r="Y8" s="124"/>
    </row>
    <row r="9" spans="1:26" ht="18" customHeight="1">
      <c r="A9" s="16" t="s">
        <v>1</v>
      </c>
      <c r="B9" s="112"/>
      <c r="C9" s="59" t="s">
        <v>2</v>
      </c>
      <c r="D9" s="103" t="s">
        <v>25</v>
      </c>
      <c r="E9" s="100"/>
      <c r="F9" s="104" t="s">
        <v>26</v>
      </c>
      <c r="G9" s="105"/>
      <c r="H9" s="101" t="s">
        <v>27</v>
      </c>
      <c r="I9" s="102"/>
      <c r="J9" s="99" t="s">
        <v>3</v>
      </c>
      <c r="K9" s="100"/>
      <c r="L9" s="101" t="s">
        <v>28</v>
      </c>
      <c r="M9" s="102"/>
      <c r="N9" s="101" t="s">
        <v>4</v>
      </c>
      <c r="O9" s="102"/>
      <c r="P9" s="105" t="s">
        <v>29</v>
      </c>
      <c r="Q9" s="105"/>
      <c r="R9" s="118"/>
      <c r="S9" s="119"/>
      <c r="T9" s="122"/>
      <c r="U9" s="123"/>
      <c r="V9" s="122"/>
      <c r="W9" s="123"/>
      <c r="X9" s="122"/>
      <c r="Y9" s="125"/>
    </row>
    <row r="10" spans="1:26" ht="18" customHeight="1">
      <c r="A10" s="17"/>
      <c r="B10" s="113"/>
      <c r="C10" s="60" t="s">
        <v>20</v>
      </c>
      <c r="D10" s="18" t="s">
        <v>5</v>
      </c>
      <c r="E10" s="19" t="s">
        <v>6</v>
      </c>
      <c r="F10" s="20" t="s">
        <v>5</v>
      </c>
      <c r="G10" s="21" t="s">
        <v>6</v>
      </c>
      <c r="H10" s="24" t="s">
        <v>5</v>
      </c>
      <c r="I10" s="25" t="s">
        <v>6</v>
      </c>
      <c r="J10" s="26" t="s">
        <v>5</v>
      </c>
      <c r="K10" s="23" t="s">
        <v>6</v>
      </c>
      <c r="L10" s="24" t="s">
        <v>5</v>
      </c>
      <c r="M10" s="25" t="s">
        <v>6</v>
      </c>
      <c r="N10" s="22" t="s">
        <v>5</v>
      </c>
      <c r="O10" s="19" t="s">
        <v>6</v>
      </c>
      <c r="P10" s="20" t="s">
        <v>5</v>
      </c>
      <c r="Q10" s="21" t="s">
        <v>7</v>
      </c>
      <c r="R10" s="27" t="s">
        <v>5</v>
      </c>
      <c r="S10" s="28" t="s">
        <v>6</v>
      </c>
      <c r="T10" s="24" t="s">
        <v>5</v>
      </c>
      <c r="U10" s="25" t="s">
        <v>6</v>
      </c>
      <c r="V10" s="24" t="s">
        <v>5</v>
      </c>
      <c r="W10" s="25" t="s">
        <v>6</v>
      </c>
      <c r="X10" s="24" t="s">
        <v>5</v>
      </c>
      <c r="Y10" s="29" t="s">
        <v>6</v>
      </c>
    </row>
    <row r="11" spans="1:26" ht="24.95" customHeight="1">
      <c r="A11" s="30">
        <v>1</v>
      </c>
      <c r="B11" s="35" t="str">
        <f t="shared" ref="B11:B41" si="0">IF(DAY(DATE($I$4,$L$4,A11))=A11,TEXT(DATE($I$4,$L$4,A11),"aaa"),"")</f>
        <v>水</v>
      </c>
      <c r="C11" s="64"/>
      <c r="D11" s="93">
        <v>0.20833333333333334</v>
      </c>
      <c r="E11" s="94"/>
      <c r="F11" s="95">
        <f>IF(D11=0,"",SUM(D$11:D11))</f>
        <v>0.20833333333333334</v>
      </c>
      <c r="G11" s="96"/>
      <c r="H11" s="97">
        <v>8.3333333333333329E-2</v>
      </c>
      <c r="I11" s="98"/>
      <c r="J11" s="128">
        <v>2.0833333333333332E-2</v>
      </c>
      <c r="K11" s="94"/>
      <c r="L11" s="97">
        <v>0.10416666666666667</v>
      </c>
      <c r="M11" s="98"/>
      <c r="N11" s="97">
        <v>4.1666666666666664E-2</v>
      </c>
      <c r="O11" s="98"/>
      <c r="P11" s="96">
        <f>D11+H11+J11+L11+N11</f>
        <v>0.45833333333333337</v>
      </c>
      <c r="Q11" s="96"/>
      <c r="R11" s="95">
        <f>IF(P11=0,"",P11)</f>
        <v>0.45833333333333337</v>
      </c>
      <c r="S11" s="132">
        <f>IF(R11=0,"",SUM(R$8:R11))</f>
        <v>0.45833333333333337</v>
      </c>
      <c r="T11" s="114">
        <v>0.5</v>
      </c>
      <c r="U11" s="98"/>
      <c r="V11" s="147" t="s">
        <v>41</v>
      </c>
      <c r="W11" s="148"/>
      <c r="X11" s="114">
        <v>0.70833333333333337</v>
      </c>
      <c r="Y11" s="143"/>
    </row>
    <row r="12" spans="1:26" ht="24.95" customHeight="1">
      <c r="A12" s="31">
        <v>2</v>
      </c>
      <c r="B12" s="35" t="str">
        <f t="shared" si="0"/>
        <v>木</v>
      </c>
      <c r="C12" s="65"/>
      <c r="D12" s="106">
        <v>0.29166666666666669</v>
      </c>
      <c r="E12" s="107"/>
      <c r="F12" s="108">
        <f>IF(D12=0,"",SUM(D$11:D12))</f>
        <v>0.5</v>
      </c>
      <c r="G12" s="109"/>
      <c r="H12" s="126">
        <v>0.125</v>
      </c>
      <c r="I12" s="127"/>
      <c r="J12" s="107">
        <v>2.0833333333333332E-2</v>
      </c>
      <c r="K12" s="107"/>
      <c r="L12" s="126">
        <v>6.25E-2</v>
      </c>
      <c r="M12" s="127"/>
      <c r="N12" s="126">
        <v>4.1666666666666664E-2</v>
      </c>
      <c r="O12" s="127"/>
      <c r="P12" s="109">
        <f t="shared" ref="P12:P41" si="1">D12+H12+J12+L12+N12</f>
        <v>0.54166666666666663</v>
      </c>
      <c r="Q12" s="109"/>
      <c r="R12" s="108">
        <f>IF(P12=0,"",SUM(P$11:P12))</f>
        <v>1</v>
      </c>
      <c r="S12" s="131">
        <f>IF(R12=0,"",SUM(R$8:R12))</f>
        <v>1.4583333333333335</v>
      </c>
      <c r="T12" s="133">
        <v>0.54166666666666663</v>
      </c>
      <c r="U12" s="134"/>
      <c r="V12" s="144" t="s">
        <v>42</v>
      </c>
      <c r="W12" s="145"/>
      <c r="X12" s="133">
        <v>0.75</v>
      </c>
      <c r="Y12" s="146"/>
    </row>
    <row r="13" spans="1:26" ht="24.95" customHeight="1">
      <c r="A13" s="31">
        <v>3</v>
      </c>
      <c r="B13" s="35" t="str">
        <f t="shared" si="0"/>
        <v>金</v>
      </c>
      <c r="C13" s="65"/>
      <c r="D13" s="106">
        <v>0.35416666666666669</v>
      </c>
      <c r="E13" s="107"/>
      <c r="F13" s="108">
        <f>IF(D13=0,"",SUM(D$11:D13))</f>
        <v>0.85416666666666674</v>
      </c>
      <c r="G13" s="109"/>
      <c r="H13" s="126">
        <v>0.14583333333333334</v>
      </c>
      <c r="I13" s="127"/>
      <c r="J13" s="107">
        <v>6.25E-2</v>
      </c>
      <c r="K13" s="107"/>
      <c r="L13" s="126">
        <v>8.3333333333333329E-2</v>
      </c>
      <c r="M13" s="127"/>
      <c r="N13" s="126"/>
      <c r="O13" s="127"/>
      <c r="P13" s="109">
        <f t="shared" si="1"/>
        <v>0.64583333333333337</v>
      </c>
      <c r="Q13" s="109"/>
      <c r="R13" s="108">
        <f>IF(P13=0,"",SUM(P$11:P13))</f>
        <v>1.6458333333333335</v>
      </c>
      <c r="S13" s="131">
        <f>IF(R13=0,"",SUM(R$8:R13))</f>
        <v>3.104166666666667</v>
      </c>
      <c r="T13" s="133">
        <v>0.45833333333333331</v>
      </c>
      <c r="U13" s="134"/>
      <c r="V13" s="144"/>
      <c r="W13" s="145"/>
      <c r="X13" s="133">
        <v>0.85416666666666663</v>
      </c>
      <c r="Y13" s="146"/>
    </row>
    <row r="14" spans="1:26" ht="24.95" customHeight="1">
      <c r="A14" s="31">
        <v>4</v>
      </c>
      <c r="B14" s="35" t="str">
        <f t="shared" si="0"/>
        <v>土</v>
      </c>
      <c r="C14" s="65"/>
      <c r="D14" s="106">
        <v>0.20833333333333334</v>
      </c>
      <c r="E14" s="107"/>
      <c r="F14" s="108">
        <f>IF(D14=0,"",SUM(D$11:D14))</f>
        <v>1.0625</v>
      </c>
      <c r="G14" s="109"/>
      <c r="H14" s="126">
        <v>8.3333333333333329E-2</v>
      </c>
      <c r="I14" s="127"/>
      <c r="J14" s="107">
        <v>4.1666666666666664E-2</v>
      </c>
      <c r="K14" s="107"/>
      <c r="L14" s="126">
        <v>4.1666666666666664E-2</v>
      </c>
      <c r="M14" s="127"/>
      <c r="N14" s="126"/>
      <c r="O14" s="127"/>
      <c r="P14" s="109">
        <f t="shared" si="1"/>
        <v>0.37500000000000006</v>
      </c>
      <c r="Q14" s="109"/>
      <c r="R14" s="108">
        <f>IF(P14=0,"",SUM(P$11:P14))</f>
        <v>2.0208333333333335</v>
      </c>
      <c r="S14" s="131">
        <f>IF(R14=0,"",SUM(R$8:R14))</f>
        <v>5.125</v>
      </c>
      <c r="T14" s="133">
        <v>0.5</v>
      </c>
      <c r="U14" s="134"/>
      <c r="V14" s="144"/>
      <c r="W14" s="145"/>
      <c r="X14" s="133">
        <v>0.72916666666666663</v>
      </c>
      <c r="Y14" s="146"/>
    </row>
    <row r="15" spans="1:26" ht="24.95" customHeight="1">
      <c r="A15" s="31">
        <v>5</v>
      </c>
      <c r="B15" s="35" t="str">
        <f t="shared" si="0"/>
        <v>日</v>
      </c>
      <c r="C15" s="65"/>
      <c r="D15" s="106">
        <v>0.375</v>
      </c>
      <c r="E15" s="107"/>
      <c r="F15" s="108">
        <f>IF(D15=0,"",SUM(D$11:D15))</f>
        <v>1.4375</v>
      </c>
      <c r="G15" s="109"/>
      <c r="H15" s="126">
        <v>0.125</v>
      </c>
      <c r="I15" s="127"/>
      <c r="J15" s="107">
        <v>6.25E-2</v>
      </c>
      <c r="K15" s="107"/>
      <c r="L15" s="126">
        <v>0.15972222222222224</v>
      </c>
      <c r="M15" s="127"/>
      <c r="N15" s="126"/>
      <c r="O15" s="127"/>
      <c r="P15" s="109">
        <f t="shared" si="1"/>
        <v>0.72222222222222221</v>
      </c>
      <c r="Q15" s="109"/>
      <c r="R15" s="108">
        <f>IF(P15=0,"",SUM(P$11:P15))</f>
        <v>2.7430555555555558</v>
      </c>
      <c r="S15" s="131">
        <f>IF(R15=0,"",SUM(R$8:R15))</f>
        <v>7.8680555555555554</v>
      </c>
      <c r="T15" s="133"/>
      <c r="U15" s="134"/>
      <c r="V15" s="144"/>
      <c r="W15" s="145"/>
      <c r="X15" s="133"/>
      <c r="Y15" s="146"/>
    </row>
    <row r="16" spans="1:26" ht="24.95" customHeight="1">
      <c r="A16" s="31">
        <v>6</v>
      </c>
      <c r="B16" s="35" t="str">
        <f t="shared" si="0"/>
        <v>月</v>
      </c>
      <c r="C16" s="65"/>
      <c r="D16" s="106"/>
      <c r="E16" s="107"/>
      <c r="F16" s="108" t="str">
        <f>IF(D16=0,"",SUM(D$11:D16))</f>
        <v/>
      </c>
      <c r="G16" s="109"/>
      <c r="H16" s="126"/>
      <c r="I16" s="127"/>
      <c r="J16" s="107"/>
      <c r="K16" s="107"/>
      <c r="L16" s="126"/>
      <c r="M16" s="127"/>
      <c r="N16" s="126"/>
      <c r="O16" s="127"/>
      <c r="P16" s="109">
        <f t="shared" si="1"/>
        <v>0</v>
      </c>
      <c r="Q16" s="109"/>
      <c r="R16" s="108" t="str">
        <f>IF(P16=0,"",SUM(P$11:P16))</f>
        <v/>
      </c>
      <c r="S16" s="131">
        <f>IF(R16=0,"",SUM(R$8:R16))</f>
        <v>7.8680555555555554</v>
      </c>
      <c r="T16" s="133"/>
      <c r="U16" s="134"/>
      <c r="V16" s="144"/>
      <c r="W16" s="145"/>
      <c r="X16" s="133"/>
      <c r="Y16" s="146"/>
    </row>
    <row r="17" spans="1:25" ht="24.95" customHeight="1">
      <c r="A17" s="31">
        <v>7</v>
      </c>
      <c r="B17" s="35" t="str">
        <f t="shared" si="0"/>
        <v>火</v>
      </c>
      <c r="C17" s="65"/>
      <c r="D17" s="106"/>
      <c r="E17" s="107"/>
      <c r="F17" s="108" t="str">
        <f>IF(D17=0,"",SUM(D$11:D17))</f>
        <v/>
      </c>
      <c r="G17" s="109"/>
      <c r="H17" s="126"/>
      <c r="I17" s="127"/>
      <c r="J17" s="107"/>
      <c r="K17" s="107"/>
      <c r="L17" s="126"/>
      <c r="M17" s="127"/>
      <c r="N17" s="126"/>
      <c r="O17" s="127"/>
      <c r="P17" s="109">
        <f t="shared" si="1"/>
        <v>0</v>
      </c>
      <c r="Q17" s="109"/>
      <c r="R17" s="108" t="str">
        <f>IF(P17=0,"",SUM(P$11:P17))</f>
        <v/>
      </c>
      <c r="S17" s="131">
        <f>IF(R17=0,"",SUM(R$8:R17))</f>
        <v>7.8680555555555554</v>
      </c>
      <c r="T17" s="133"/>
      <c r="U17" s="134"/>
      <c r="V17" s="144"/>
      <c r="W17" s="145"/>
      <c r="X17" s="133"/>
      <c r="Y17" s="146"/>
    </row>
    <row r="18" spans="1:25" ht="24.95" customHeight="1">
      <c r="A18" s="31">
        <v>8</v>
      </c>
      <c r="B18" s="35" t="str">
        <f t="shared" si="0"/>
        <v>水</v>
      </c>
      <c r="C18" s="65"/>
      <c r="D18" s="106"/>
      <c r="E18" s="107"/>
      <c r="F18" s="108" t="str">
        <f>IF(D18=0,"",SUM(D$11:D18))</f>
        <v/>
      </c>
      <c r="G18" s="109"/>
      <c r="H18" s="126"/>
      <c r="I18" s="127"/>
      <c r="J18" s="107"/>
      <c r="K18" s="107"/>
      <c r="L18" s="126"/>
      <c r="M18" s="127"/>
      <c r="N18" s="126"/>
      <c r="O18" s="127"/>
      <c r="P18" s="109">
        <f t="shared" si="1"/>
        <v>0</v>
      </c>
      <c r="Q18" s="109"/>
      <c r="R18" s="108" t="str">
        <f>IF(P18=0,"",SUM(P$11:P18))</f>
        <v/>
      </c>
      <c r="S18" s="131">
        <f>IF(R18=0,"",SUM(R$8:R18))</f>
        <v>7.8680555555555554</v>
      </c>
      <c r="T18" s="133"/>
      <c r="U18" s="134"/>
      <c r="V18" s="144"/>
      <c r="W18" s="145"/>
      <c r="X18" s="133"/>
      <c r="Y18" s="146"/>
    </row>
    <row r="19" spans="1:25" ht="24.95" customHeight="1">
      <c r="A19" s="31">
        <v>9</v>
      </c>
      <c r="B19" s="35" t="str">
        <f t="shared" si="0"/>
        <v>木</v>
      </c>
      <c r="C19" s="65"/>
      <c r="D19" s="106"/>
      <c r="E19" s="107"/>
      <c r="F19" s="108" t="str">
        <f>IF(D19=0,"",SUM(D$11:D19))</f>
        <v/>
      </c>
      <c r="G19" s="109"/>
      <c r="H19" s="126"/>
      <c r="I19" s="127"/>
      <c r="J19" s="107"/>
      <c r="K19" s="107"/>
      <c r="L19" s="126"/>
      <c r="M19" s="127"/>
      <c r="N19" s="126"/>
      <c r="O19" s="127"/>
      <c r="P19" s="109">
        <f t="shared" si="1"/>
        <v>0</v>
      </c>
      <c r="Q19" s="109"/>
      <c r="R19" s="108" t="str">
        <f>IF(P19=0,"",SUM(P$11:P19))</f>
        <v/>
      </c>
      <c r="S19" s="131">
        <f>IF(R19=0,"",SUM(R$8:R19))</f>
        <v>7.8680555555555554</v>
      </c>
      <c r="T19" s="133"/>
      <c r="U19" s="134"/>
      <c r="V19" s="144"/>
      <c r="W19" s="145"/>
      <c r="X19" s="133"/>
      <c r="Y19" s="146"/>
    </row>
    <row r="20" spans="1:25" ht="24.95" customHeight="1">
      <c r="A20" s="31">
        <v>10</v>
      </c>
      <c r="B20" s="35" t="str">
        <f t="shared" si="0"/>
        <v>金</v>
      </c>
      <c r="C20" s="65"/>
      <c r="D20" s="106"/>
      <c r="E20" s="107"/>
      <c r="F20" s="108" t="str">
        <f>IF(D20=0,"",SUM(D$11:D20))</f>
        <v/>
      </c>
      <c r="G20" s="109"/>
      <c r="H20" s="126"/>
      <c r="I20" s="127"/>
      <c r="J20" s="107"/>
      <c r="K20" s="107"/>
      <c r="L20" s="126"/>
      <c r="M20" s="127"/>
      <c r="N20" s="126"/>
      <c r="O20" s="127"/>
      <c r="P20" s="109">
        <f t="shared" si="1"/>
        <v>0</v>
      </c>
      <c r="Q20" s="109"/>
      <c r="R20" s="108" t="str">
        <f>IF(P20=0,"",SUM(P$11:P20))</f>
        <v/>
      </c>
      <c r="S20" s="131">
        <f>IF(R20=0,"",SUM(R$8:R20))</f>
        <v>7.8680555555555554</v>
      </c>
      <c r="T20" s="133"/>
      <c r="U20" s="134"/>
      <c r="V20" s="144"/>
      <c r="W20" s="145"/>
      <c r="X20" s="133"/>
      <c r="Y20" s="146"/>
    </row>
    <row r="21" spans="1:25" ht="24.95" customHeight="1">
      <c r="A21" s="31">
        <v>11</v>
      </c>
      <c r="B21" s="35" t="str">
        <f t="shared" si="0"/>
        <v>土</v>
      </c>
      <c r="C21" s="65"/>
      <c r="D21" s="106"/>
      <c r="E21" s="107"/>
      <c r="F21" s="108" t="str">
        <f>IF(D21=0,"",SUM(D$11:D21))</f>
        <v/>
      </c>
      <c r="G21" s="109"/>
      <c r="H21" s="126"/>
      <c r="I21" s="127"/>
      <c r="J21" s="107"/>
      <c r="K21" s="107"/>
      <c r="L21" s="126"/>
      <c r="M21" s="127"/>
      <c r="N21" s="126"/>
      <c r="O21" s="127"/>
      <c r="P21" s="109">
        <f t="shared" si="1"/>
        <v>0</v>
      </c>
      <c r="Q21" s="109"/>
      <c r="R21" s="108" t="str">
        <f>IF(P21=0,"",SUM(P$11:P21))</f>
        <v/>
      </c>
      <c r="S21" s="131">
        <f>IF(R21=0,"",SUM(R$8:R21))</f>
        <v>7.8680555555555554</v>
      </c>
      <c r="T21" s="133"/>
      <c r="U21" s="134"/>
      <c r="V21" s="144"/>
      <c r="W21" s="145"/>
      <c r="X21" s="133"/>
      <c r="Y21" s="146"/>
    </row>
    <row r="22" spans="1:25" ht="24.95" customHeight="1">
      <c r="A22" s="31">
        <v>12</v>
      </c>
      <c r="B22" s="35" t="str">
        <f t="shared" si="0"/>
        <v>日</v>
      </c>
      <c r="C22" s="65"/>
      <c r="D22" s="106"/>
      <c r="E22" s="107"/>
      <c r="F22" s="108" t="str">
        <f>IF(D22=0,"",SUM(D$11:D22))</f>
        <v/>
      </c>
      <c r="G22" s="109"/>
      <c r="H22" s="126"/>
      <c r="I22" s="127"/>
      <c r="J22" s="107"/>
      <c r="K22" s="107"/>
      <c r="L22" s="126"/>
      <c r="M22" s="127"/>
      <c r="N22" s="135"/>
      <c r="O22" s="136"/>
      <c r="P22" s="109">
        <f t="shared" si="1"/>
        <v>0</v>
      </c>
      <c r="Q22" s="109"/>
      <c r="R22" s="108" t="str">
        <f>IF(P22=0,"",SUM(P$11:P22))</f>
        <v/>
      </c>
      <c r="S22" s="131">
        <f>IF(R22=0,"",SUM(R$8:R22))</f>
        <v>7.8680555555555554</v>
      </c>
      <c r="T22" s="133"/>
      <c r="U22" s="134"/>
      <c r="V22" s="144"/>
      <c r="W22" s="145"/>
      <c r="X22" s="133"/>
      <c r="Y22" s="146"/>
    </row>
    <row r="23" spans="1:25" ht="24.95" customHeight="1">
      <c r="A23" s="31">
        <v>13</v>
      </c>
      <c r="B23" s="35" t="str">
        <f t="shared" si="0"/>
        <v>月</v>
      </c>
      <c r="C23" s="65"/>
      <c r="D23" s="106"/>
      <c r="E23" s="107"/>
      <c r="F23" s="108" t="str">
        <f>IF(D23=0,"",SUM(D$11:D23))</f>
        <v/>
      </c>
      <c r="G23" s="109"/>
      <c r="H23" s="126"/>
      <c r="I23" s="127"/>
      <c r="J23" s="107"/>
      <c r="K23" s="107"/>
      <c r="L23" s="126"/>
      <c r="M23" s="127"/>
      <c r="N23" s="126"/>
      <c r="O23" s="127"/>
      <c r="P23" s="109">
        <f t="shared" si="1"/>
        <v>0</v>
      </c>
      <c r="Q23" s="109"/>
      <c r="R23" s="108" t="str">
        <f>IF(P23=0,"",SUM(P$11:P23))</f>
        <v/>
      </c>
      <c r="S23" s="131">
        <f>IF(R23=0,"",SUM(R$8:R23))</f>
        <v>7.8680555555555554</v>
      </c>
      <c r="T23" s="133"/>
      <c r="U23" s="134"/>
      <c r="V23" s="144"/>
      <c r="W23" s="145"/>
      <c r="X23" s="133"/>
      <c r="Y23" s="146"/>
    </row>
    <row r="24" spans="1:25" ht="24.95" customHeight="1">
      <c r="A24" s="31">
        <v>14</v>
      </c>
      <c r="B24" s="35" t="str">
        <f t="shared" si="0"/>
        <v>火</v>
      </c>
      <c r="C24" s="65"/>
      <c r="D24" s="106"/>
      <c r="E24" s="107"/>
      <c r="F24" s="108" t="str">
        <f>IF(D24=0,"",SUM(D$11:D24))</f>
        <v/>
      </c>
      <c r="G24" s="109"/>
      <c r="H24" s="126"/>
      <c r="I24" s="127"/>
      <c r="J24" s="107"/>
      <c r="K24" s="107"/>
      <c r="L24" s="126"/>
      <c r="M24" s="127"/>
      <c r="N24" s="126"/>
      <c r="O24" s="127"/>
      <c r="P24" s="109">
        <f t="shared" si="1"/>
        <v>0</v>
      </c>
      <c r="Q24" s="109"/>
      <c r="R24" s="108" t="str">
        <f>IF(P24=0,"",SUM(P$11:P24))</f>
        <v/>
      </c>
      <c r="S24" s="131">
        <f>IF(R24=0,"",SUM(R$8:R24))</f>
        <v>7.8680555555555554</v>
      </c>
      <c r="T24" s="133"/>
      <c r="U24" s="134"/>
      <c r="V24" s="144"/>
      <c r="W24" s="145"/>
      <c r="X24" s="133"/>
      <c r="Y24" s="146"/>
    </row>
    <row r="25" spans="1:25" ht="24.95" customHeight="1">
      <c r="A25" s="31">
        <v>15</v>
      </c>
      <c r="B25" s="35" t="str">
        <f t="shared" si="0"/>
        <v>水</v>
      </c>
      <c r="C25" s="65"/>
      <c r="D25" s="106"/>
      <c r="E25" s="107"/>
      <c r="F25" s="108" t="str">
        <f>IF(D25=0,"",SUM(D$11:D25))</f>
        <v/>
      </c>
      <c r="G25" s="109"/>
      <c r="H25" s="126"/>
      <c r="I25" s="127"/>
      <c r="J25" s="107"/>
      <c r="K25" s="107"/>
      <c r="L25" s="126"/>
      <c r="M25" s="127"/>
      <c r="N25" s="126"/>
      <c r="O25" s="127"/>
      <c r="P25" s="109">
        <f t="shared" si="1"/>
        <v>0</v>
      </c>
      <c r="Q25" s="109"/>
      <c r="R25" s="108" t="str">
        <f>IF(P25=0,"",SUM(P$11:P25))</f>
        <v/>
      </c>
      <c r="S25" s="131">
        <f>IF(R25=0,"",SUM(R$8:R25))</f>
        <v>7.8680555555555554</v>
      </c>
      <c r="T25" s="133"/>
      <c r="U25" s="134"/>
      <c r="V25" s="144"/>
      <c r="W25" s="145"/>
      <c r="X25" s="133"/>
      <c r="Y25" s="146"/>
    </row>
    <row r="26" spans="1:25" ht="24.95" customHeight="1">
      <c r="A26" s="31">
        <v>16</v>
      </c>
      <c r="B26" s="35" t="str">
        <f t="shared" si="0"/>
        <v>木</v>
      </c>
      <c r="C26" s="65"/>
      <c r="D26" s="106"/>
      <c r="E26" s="107"/>
      <c r="F26" s="108" t="str">
        <f>IF(D26=0,"",SUM(D$11:D26))</f>
        <v/>
      </c>
      <c r="G26" s="109"/>
      <c r="H26" s="126"/>
      <c r="I26" s="127"/>
      <c r="J26" s="107"/>
      <c r="K26" s="107"/>
      <c r="L26" s="126"/>
      <c r="M26" s="127"/>
      <c r="N26" s="126"/>
      <c r="O26" s="127"/>
      <c r="P26" s="109">
        <f t="shared" si="1"/>
        <v>0</v>
      </c>
      <c r="Q26" s="109"/>
      <c r="R26" s="108" t="str">
        <f>IF(P26=0,"",SUM(P$11:P26))</f>
        <v/>
      </c>
      <c r="S26" s="131">
        <f>IF(R26=0,"",SUM(R$8:R26))</f>
        <v>7.8680555555555554</v>
      </c>
      <c r="T26" s="133"/>
      <c r="U26" s="134"/>
      <c r="V26" s="144"/>
      <c r="W26" s="145"/>
      <c r="X26" s="133"/>
      <c r="Y26" s="146"/>
    </row>
    <row r="27" spans="1:25" ht="24.95" customHeight="1">
      <c r="A27" s="31">
        <v>17</v>
      </c>
      <c r="B27" s="35" t="str">
        <f t="shared" si="0"/>
        <v>金</v>
      </c>
      <c r="C27" s="65"/>
      <c r="D27" s="106"/>
      <c r="E27" s="107"/>
      <c r="F27" s="108" t="str">
        <f>IF(D27=0,"",SUM(D$11:D27))</f>
        <v/>
      </c>
      <c r="G27" s="109"/>
      <c r="H27" s="126"/>
      <c r="I27" s="127"/>
      <c r="J27" s="107"/>
      <c r="K27" s="107"/>
      <c r="L27" s="126"/>
      <c r="M27" s="127"/>
      <c r="N27" s="126"/>
      <c r="O27" s="127"/>
      <c r="P27" s="109">
        <f t="shared" si="1"/>
        <v>0</v>
      </c>
      <c r="Q27" s="109"/>
      <c r="R27" s="108" t="str">
        <f>IF(P27=0,"",SUM(P$11:P27))</f>
        <v/>
      </c>
      <c r="S27" s="131">
        <f>IF(R27=0,"",SUM(R$8:R27))</f>
        <v>7.8680555555555554</v>
      </c>
      <c r="T27" s="133"/>
      <c r="U27" s="134"/>
      <c r="V27" s="144"/>
      <c r="W27" s="145"/>
      <c r="X27" s="133"/>
      <c r="Y27" s="146"/>
    </row>
    <row r="28" spans="1:25" ht="24.95" customHeight="1">
      <c r="A28" s="31">
        <v>18</v>
      </c>
      <c r="B28" s="35" t="str">
        <f t="shared" si="0"/>
        <v>土</v>
      </c>
      <c r="C28" s="65"/>
      <c r="D28" s="106"/>
      <c r="E28" s="107"/>
      <c r="F28" s="108" t="str">
        <f>IF(D28=0,"",SUM(D$11:D28))</f>
        <v/>
      </c>
      <c r="G28" s="109"/>
      <c r="H28" s="126"/>
      <c r="I28" s="127"/>
      <c r="J28" s="107"/>
      <c r="K28" s="107"/>
      <c r="L28" s="126"/>
      <c r="M28" s="127"/>
      <c r="N28" s="126"/>
      <c r="O28" s="127"/>
      <c r="P28" s="109">
        <f t="shared" si="1"/>
        <v>0</v>
      </c>
      <c r="Q28" s="109"/>
      <c r="R28" s="108" t="str">
        <f>IF(P28=0,"",SUM(P$11:P28))</f>
        <v/>
      </c>
      <c r="S28" s="131">
        <f>IF(R28=0,"",SUM(R$8:R28))</f>
        <v>7.8680555555555554</v>
      </c>
      <c r="T28" s="133"/>
      <c r="U28" s="134"/>
      <c r="V28" s="144"/>
      <c r="W28" s="145"/>
      <c r="X28" s="133"/>
      <c r="Y28" s="146"/>
    </row>
    <row r="29" spans="1:25" ht="24.95" customHeight="1">
      <c r="A29" s="31">
        <v>19</v>
      </c>
      <c r="B29" s="35" t="str">
        <f t="shared" si="0"/>
        <v>日</v>
      </c>
      <c r="C29" s="65"/>
      <c r="D29" s="106"/>
      <c r="E29" s="107"/>
      <c r="F29" s="108" t="str">
        <f>IF(D29=0,"",SUM(D$11:D29))</f>
        <v/>
      </c>
      <c r="G29" s="109"/>
      <c r="H29" s="126"/>
      <c r="I29" s="127"/>
      <c r="J29" s="107"/>
      <c r="K29" s="107"/>
      <c r="L29" s="126"/>
      <c r="M29" s="127"/>
      <c r="N29" s="126"/>
      <c r="O29" s="127"/>
      <c r="P29" s="109">
        <f t="shared" si="1"/>
        <v>0</v>
      </c>
      <c r="Q29" s="109"/>
      <c r="R29" s="108" t="str">
        <f>IF(P29=0,"",SUM(P$11:P29))</f>
        <v/>
      </c>
      <c r="S29" s="131">
        <f>IF(R29=0,"",SUM(R$8:R29))</f>
        <v>7.8680555555555554</v>
      </c>
      <c r="T29" s="133"/>
      <c r="U29" s="134"/>
      <c r="V29" s="144"/>
      <c r="W29" s="145"/>
      <c r="X29" s="133"/>
      <c r="Y29" s="146"/>
    </row>
    <row r="30" spans="1:25" ht="24.95" customHeight="1">
      <c r="A30" s="31">
        <v>20</v>
      </c>
      <c r="B30" s="35" t="str">
        <f t="shared" si="0"/>
        <v>月</v>
      </c>
      <c r="C30" s="65"/>
      <c r="D30" s="106"/>
      <c r="E30" s="107"/>
      <c r="F30" s="108" t="str">
        <f>IF(D30=0,"",SUM(D$11:D30))</f>
        <v/>
      </c>
      <c r="G30" s="109"/>
      <c r="H30" s="126"/>
      <c r="I30" s="127"/>
      <c r="J30" s="107"/>
      <c r="K30" s="107"/>
      <c r="L30" s="126"/>
      <c r="M30" s="127"/>
      <c r="N30" s="126"/>
      <c r="O30" s="127"/>
      <c r="P30" s="109">
        <f t="shared" si="1"/>
        <v>0</v>
      </c>
      <c r="Q30" s="109"/>
      <c r="R30" s="108" t="str">
        <f>IF(P30=0,"",SUM(P$11:P30))</f>
        <v/>
      </c>
      <c r="S30" s="131">
        <f>IF(R30=0,"",SUM(R$8:R30))</f>
        <v>7.8680555555555554</v>
      </c>
      <c r="T30" s="133"/>
      <c r="U30" s="134"/>
      <c r="V30" s="144"/>
      <c r="W30" s="145"/>
      <c r="X30" s="133"/>
      <c r="Y30" s="146"/>
    </row>
    <row r="31" spans="1:25" ht="24.95" customHeight="1">
      <c r="A31" s="31">
        <v>21</v>
      </c>
      <c r="B31" s="35" t="str">
        <f t="shared" si="0"/>
        <v>火</v>
      </c>
      <c r="C31" s="65"/>
      <c r="D31" s="106"/>
      <c r="E31" s="107"/>
      <c r="F31" s="108" t="str">
        <f>IF(D31=0,"",SUM(D$11:D31))</f>
        <v/>
      </c>
      <c r="G31" s="109"/>
      <c r="H31" s="126"/>
      <c r="I31" s="127"/>
      <c r="J31" s="107"/>
      <c r="K31" s="107"/>
      <c r="L31" s="126"/>
      <c r="M31" s="127"/>
      <c r="N31" s="126"/>
      <c r="O31" s="127"/>
      <c r="P31" s="109">
        <f t="shared" si="1"/>
        <v>0</v>
      </c>
      <c r="Q31" s="109"/>
      <c r="R31" s="108" t="str">
        <f>IF(P31=0,"",SUM(P$11:P31))</f>
        <v/>
      </c>
      <c r="S31" s="131">
        <f>IF(R31=0,"",SUM(R$8:R31))</f>
        <v>7.8680555555555554</v>
      </c>
      <c r="T31" s="133"/>
      <c r="U31" s="134"/>
      <c r="V31" s="144"/>
      <c r="W31" s="145"/>
      <c r="X31" s="133"/>
      <c r="Y31" s="146"/>
    </row>
    <row r="32" spans="1:25" ht="24.95" customHeight="1">
      <c r="A32" s="31">
        <v>22</v>
      </c>
      <c r="B32" s="35" t="str">
        <f t="shared" si="0"/>
        <v>水</v>
      </c>
      <c r="C32" s="65"/>
      <c r="D32" s="106"/>
      <c r="E32" s="107"/>
      <c r="F32" s="108" t="str">
        <f>IF(D32=0,"",SUM(D$11:D32))</f>
        <v/>
      </c>
      <c r="G32" s="109"/>
      <c r="H32" s="126"/>
      <c r="I32" s="127"/>
      <c r="J32" s="107"/>
      <c r="K32" s="107"/>
      <c r="L32" s="126"/>
      <c r="M32" s="127"/>
      <c r="N32" s="126"/>
      <c r="O32" s="127"/>
      <c r="P32" s="109">
        <f t="shared" si="1"/>
        <v>0</v>
      </c>
      <c r="Q32" s="109"/>
      <c r="R32" s="108" t="str">
        <f>IF(P32=0,"",SUM(P$11:P32))</f>
        <v/>
      </c>
      <c r="S32" s="131">
        <f>IF(R32=0,"",SUM(R$8:R32))</f>
        <v>7.8680555555555554</v>
      </c>
      <c r="T32" s="133"/>
      <c r="U32" s="134"/>
      <c r="V32" s="144"/>
      <c r="W32" s="145"/>
      <c r="X32" s="133"/>
      <c r="Y32" s="146"/>
    </row>
    <row r="33" spans="1:26" ht="24.95" customHeight="1">
      <c r="A33" s="31">
        <v>23</v>
      </c>
      <c r="B33" s="35" t="str">
        <f t="shared" si="0"/>
        <v>木</v>
      </c>
      <c r="C33" s="65"/>
      <c r="D33" s="106"/>
      <c r="E33" s="107"/>
      <c r="F33" s="108" t="str">
        <f>IF(D33=0,"",SUM(D$11:D33))</f>
        <v/>
      </c>
      <c r="G33" s="109"/>
      <c r="H33" s="126"/>
      <c r="I33" s="127"/>
      <c r="J33" s="107"/>
      <c r="K33" s="107"/>
      <c r="L33" s="126"/>
      <c r="M33" s="127"/>
      <c r="N33" s="126"/>
      <c r="O33" s="127"/>
      <c r="P33" s="109">
        <f t="shared" si="1"/>
        <v>0</v>
      </c>
      <c r="Q33" s="109"/>
      <c r="R33" s="108" t="str">
        <f>IF(P33=0,"",SUM(P$11:P33))</f>
        <v/>
      </c>
      <c r="S33" s="131">
        <f>IF(R33=0,"",SUM(R$8:R33))</f>
        <v>7.8680555555555554</v>
      </c>
      <c r="T33" s="133"/>
      <c r="U33" s="134"/>
      <c r="V33" s="144"/>
      <c r="W33" s="145"/>
      <c r="X33" s="133"/>
      <c r="Y33" s="146"/>
    </row>
    <row r="34" spans="1:26" ht="24.95" customHeight="1">
      <c r="A34" s="31">
        <v>24</v>
      </c>
      <c r="B34" s="35" t="str">
        <f t="shared" si="0"/>
        <v>金</v>
      </c>
      <c r="C34" s="65"/>
      <c r="D34" s="106"/>
      <c r="E34" s="107"/>
      <c r="F34" s="108" t="str">
        <f>IF(D34=0,"",SUM(D$11:D34))</f>
        <v/>
      </c>
      <c r="G34" s="109"/>
      <c r="H34" s="126"/>
      <c r="I34" s="127"/>
      <c r="J34" s="107"/>
      <c r="K34" s="107"/>
      <c r="L34" s="126"/>
      <c r="M34" s="127"/>
      <c r="N34" s="126"/>
      <c r="O34" s="127"/>
      <c r="P34" s="109">
        <f t="shared" si="1"/>
        <v>0</v>
      </c>
      <c r="Q34" s="109"/>
      <c r="R34" s="108" t="str">
        <f>IF(P34=0,"",SUM(P$11:P34))</f>
        <v/>
      </c>
      <c r="S34" s="131">
        <f>IF(R34=0,"",SUM(R$8:R34))</f>
        <v>7.8680555555555554</v>
      </c>
      <c r="T34" s="133"/>
      <c r="U34" s="134"/>
      <c r="V34" s="144"/>
      <c r="W34" s="145"/>
      <c r="X34" s="133"/>
      <c r="Y34" s="146"/>
    </row>
    <row r="35" spans="1:26" ht="24.95" customHeight="1">
      <c r="A35" s="31">
        <v>25</v>
      </c>
      <c r="B35" s="35" t="str">
        <f t="shared" si="0"/>
        <v>土</v>
      </c>
      <c r="C35" s="65"/>
      <c r="D35" s="106"/>
      <c r="E35" s="107"/>
      <c r="F35" s="108" t="str">
        <f>IF(D35=0,"",SUM(D$11:D35))</f>
        <v/>
      </c>
      <c r="G35" s="109"/>
      <c r="H35" s="126"/>
      <c r="I35" s="127"/>
      <c r="J35" s="107"/>
      <c r="K35" s="107"/>
      <c r="L35" s="126"/>
      <c r="M35" s="127"/>
      <c r="N35" s="126"/>
      <c r="O35" s="127"/>
      <c r="P35" s="109">
        <f t="shared" si="1"/>
        <v>0</v>
      </c>
      <c r="Q35" s="109"/>
      <c r="R35" s="108" t="str">
        <f>IF(P35=0,"",SUM(P$11:P35))</f>
        <v/>
      </c>
      <c r="S35" s="131">
        <f>IF(R35=0,"",SUM(R$8:R35))</f>
        <v>7.8680555555555554</v>
      </c>
      <c r="T35" s="133"/>
      <c r="U35" s="134"/>
      <c r="V35" s="144"/>
      <c r="W35" s="145"/>
      <c r="X35" s="133"/>
      <c r="Y35" s="146"/>
    </row>
    <row r="36" spans="1:26" ht="24.95" customHeight="1">
      <c r="A36" s="31">
        <v>26</v>
      </c>
      <c r="B36" s="35" t="str">
        <f t="shared" si="0"/>
        <v>日</v>
      </c>
      <c r="C36" s="65"/>
      <c r="D36" s="106"/>
      <c r="E36" s="107"/>
      <c r="F36" s="108" t="str">
        <f>IF(D36=0,"",SUM(D$11:D36))</f>
        <v/>
      </c>
      <c r="G36" s="109"/>
      <c r="H36" s="126"/>
      <c r="I36" s="127"/>
      <c r="J36" s="107"/>
      <c r="K36" s="107"/>
      <c r="L36" s="126"/>
      <c r="M36" s="127"/>
      <c r="N36" s="126"/>
      <c r="O36" s="127"/>
      <c r="P36" s="109">
        <f>D36+H36+J36+L36+N36</f>
        <v>0</v>
      </c>
      <c r="Q36" s="109"/>
      <c r="R36" s="108" t="str">
        <f>IF(P36=0,"",SUM(P$11:P36))</f>
        <v/>
      </c>
      <c r="S36" s="131">
        <f>IF(R36=0,"",SUM(R$8:R36))</f>
        <v>7.8680555555555554</v>
      </c>
      <c r="T36" s="133"/>
      <c r="U36" s="134"/>
      <c r="V36" s="144"/>
      <c r="W36" s="145"/>
      <c r="X36" s="133"/>
      <c r="Y36" s="146"/>
    </row>
    <row r="37" spans="1:26" ht="24.95" customHeight="1">
      <c r="A37" s="31">
        <v>27</v>
      </c>
      <c r="B37" s="35" t="str">
        <f t="shared" si="0"/>
        <v>月</v>
      </c>
      <c r="C37" s="65"/>
      <c r="D37" s="106"/>
      <c r="E37" s="107"/>
      <c r="F37" s="108" t="str">
        <f>IF(D37=0,"",SUM(D$11:D37))</f>
        <v/>
      </c>
      <c r="G37" s="109"/>
      <c r="H37" s="126"/>
      <c r="I37" s="127"/>
      <c r="J37" s="107"/>
      <c r="K37" s="107"/>
      <c r="L37" s="126"/>
      <c r="M37" s="127"/>
      <c r="N37" s="126"/>
      <c r="O37" s="127"/>
      <c r="P37" s="109">
        <f t="shared" si="1"/>
        <v>0</v>
      </c>
      <c r="Q37" s="109"/>
      <c r="R37" s="108" t="str">
        <f>IF(P37=0,"",SUM(P$11:P37))</f>
        <v/>
      </c>
      <c r="S37" s="131">
        <f>IF(R37=0,"",SUM(R$8:R37))</f>
        <v>7.8680555555555554</v>
      </c>
      <c r="T37" s="133"/>
      <c r="U37" s="134"/>
      <c r="V37" s="144"/>
      <c r="W37" s="145"/>
      <c r="X37" s="133"/>
      <c r="Y37" s="146"/>
    </row>
    <row r="38" spans="1:26" ht="24.95" customHeight="1">
      <c r="A38" s="31">
        <v>28</v>
      </c>
      <c r="B38" s="35" t="str">
        <f t="shared" si="0"/>
        <v>火</v>
      </c>
      <c r="C38" s="65"/>
      <c r="D38" s="106"/>
      <c r="E38" s="107"/>
      <c r="F38" s="108" t="str">
        <f>IF(D38=0,"",SUM(D$11:D38))</f>
        <v/>
      </c>
      <c r="G38" s="109"/>
      <c r="H38" s="126"/>
      <c r="I38" s="127"/>
      <c r="J38" s="107"/>
      <c r="K38" s="107"/>
      <c r="L38" s="126"/>
      <c r="M38" s="127"/>
      <c r="N38" s="126"/>
      <c r="O38" s="127"/>
      <c r="P38" s="109">
        <f t="shared" si="1"/>
        <v>0</v>
      </c>
      <c r="Q38" s="109"/>
      <c r="R38" s="108" t="str">
        <f>IF(P38=0,"",SUM(P$11:P38))</f>
        <v/>
      </c>
      <c r="S38" s="131">
        <f>IF(R38=0,"",SUM(R$8:R38))</f>
        <v>7.8680555555555554</v>
      </c>
      <c r="T38" s="133"/>
      <c r="U38" s="134"/>
      <c r="V38" s="144"/>
      <c r="W38" s="145"/>
      <c r="X38" s="133"/>
      <c r="Y38" s="146"/>
    </row>
    <row r="39" spans="1:26" ht="24.95" customHeight="1">
      <c r="A39" s="31">
        <v>29</v>
      </c>
      <c r="B39" s="35" t="str">
        <f t="shared" si="0"/>
        <v>水</v>
      </c>
      <c r="C39" s="65"/>
      <c r="D39" s="106"/>
      <c r="E39" s="107"/>
      <c r="F39" s="108" t="str">
        <f>IF(D39=0,"",SUM(D$11:D39))</f>
        <v/>
      </c>
      <c r="G39" s="109"/>
      <c r="H39" s="126"/>
      <c r="I39" s="127"/>
      <c r="J39" s="107"/>
      <c r="K39" s="107"/>
      <c r="L39" s="126"/>
      <c r="M39" s="127"/>
      <c r="N39" s="126"/>
      <c r="O39" s="127"/>
      <c r="P39" s="109">
        <f t="shared" si="1"/>
        <v>0</v>
      </c>
      <c r="Q39" s="109"/>
      <c r="R39" s="108" t="str">
        <f>IF(P39=0,"",SUM(P$11:P39))</f>
        <v/>
      </c>
      <c r="S39" s="131">
        <f>IF(R39=0,"",SUM(R$8:R39))</f>
        <v>7.8680555555555554</v>
      </c>
      <c r="T39" s="133"/>
      <c r="U39" s="134"/>
      <c r="V39" s="144"/>
      <c r="W39" s="145"/>
      <c r="X39" s="133"/>
      <c r="Y39" s="146"/>
    </row>
    <row r="40" spans="1:26" ht="24.95" customHeight="1">
      <c r="A40" s="31">
        <v>30</v>
      </c>
      <c r="B40" s="35" t="str">
        <f t="shared" si="0"/>
        <v>木</v>
      </c>
      <c r="C40" s="65"/>
      <c r="D40" s="106"/>
      <c r="E40" s="107"/>
      <c r="F40" s="108" t="str">
        <f>IF(D40=0,"",SUM(D$11:D40))</f>
        <v/>
      </c>
      <c r="G40" s="109"/>
      <c r="H40" s="126"/>
      <c r="I40" s="127"/>
      <c r="J40" s="107"/>
      <c r="K40" s="107"/>
      <c r="L40" s="126"/>
      <c r="M40" s="127"/>
      <c r="N40" s="126"/>
      <c r="O40" s="127"/>
      <c r="P40" s="109">
        <f t="shared" si="1"/>
        <v>0</v>
      </c>
      <c r="Q40" s="109"/>
      <c r="R40" s="108" t="str">
        <f>IF(P40=0,"",SUM(P$11:P40))</f>
        <v/>
      </c>
      <c r="S40" s="131">
        <f>IF(R40=0,"",SUM(R$8:R40))</f>
        <v>7.8680555555555554</v>
      </c>
      <c r="T40" s="133"/>
      <c r="U40" s="134"/>
      <c r="V40" s="144"/>
      <c r="W40" s="145"/>
      <c r="X40" s="133"/>
      <c r="Y40" s="146"/>
    </row>
    <row r="41" spans="1:26" ht="24.95" customHeight="1" thickBot="1">
      <c r="A41" s="32">
        <v>31</v>
      </c>
      <c r="B41" s="52" t="str">
        <f t="shared" si="0"/>
        <v>金</v>
      </c>
      <c r="C41" s="66"/>
      <c r="D41" s="137"/>
      <c r="E41" s="138"/>
      <c r="F41" s="139" t="str">
        <f>IF(D41=0,"",SUM(D$11:D41))</f>
        <v/>
      </c>
      <c r="G41" s="140"/>
      <c r="H41" s="141"/>
      <c r="I41" s="142"/>
      <c r="J41" s="138"/>
      <c r="K41" s="138"/>
      <c r="L41" s="141"/>
      <c r="M41" s="142"/>
      <c r="N41" s="141"/>
      <c r="O41" s="142"/>
      <c r="P41" s="109">
        <f t="shared" si="1"/>
        <v>0</v>
      </c>
      <c r="Q41" s="109"/>
      <c r="R41" s="139" t="str">
        <f>IF(P41=0,"",SUM(P$11:P41))</f>
        <v/>
      </c>
      <c r="S41" s="159">
        <f>IF(R41=0,"",SUM(R$8:R41))</f>
        <v>7.8680555555555554</v>
      </c>
      <c r="T41" s="155"/>
      <c r="U41" s="157"/>
      <c r="V41" s="153"/>
      <c r="W41" s="154"/>
      <c r="X41" s="155"/>
      <c r="Y41" s="156"/>
    </row>
    <row r="42" spans="1:26" ht="9" customHeight="1" thickBot="1">
      <c r="A42" s="37"/>
      <c r="B42" s="53"/>
      <c r="C42" s="54"/>
      <c r="D42" s="55"/>
      <c r="E42" s="47"/>
      <c r="F42" s="51"/>
      <c r="G42" s="51"/>
      <c r="H42" s="34"/>
      <c r="I42" s="34"/>
      <c r="J42" s="34"/>
      <c r="K42" s="56"/>
      <c r="L42" s="56"/>
      <c r="M42" s="56"/>
      <c r="N42" s="47"/>
      <c r="O42" s="47"/>
      <c r="P42" s="158">
        <f>SUM(P11:Q41)</f>
        <v>2.7430555555555558</v>
      </c>
      <c r="Q42" s="158"/>
      <c r="R42" s="50"/>
      <c r="S42" s="50"/>
      <c r="T42" s="36"/>
      <c r="U42" s="36"/>
      <c r="V42" s="36"/>
      <c r="W42" s="48"/>
      <c r="X42" s="49"/>
      <c r="Y42" s="58"/>
    </row>
    <row r="43" spans="1:26" ht="29.1" customHeight="1" thickBot="1">
      <c r="A43" s="73" t="s">
        <v>8</v>
      </c>
      <c r="B43" s="73"/>
      <c r="C43" s="73"/>
      <c r="D43" s="129"/>
      <c r="E43" s="130"/>
      <c r="F43" s="33"/>
      <c r="G43" s="33"/>
      <c r="H43" s="33"/>
      <c r="I43" s="33"/>
      <c r="J43" s="33"/>
      <c r="K43" s="69" t="s">
        <v>9</v>
      </c>
      <c r="L43" s="69"/>
      <c r="M43" s="70"/>
      <c r="N43" s="71">
        <f>SUM(N$11:N41)</f>
        <v>8.3333333333333329E-2</v>
      </c>
      <c r="O43" s="72"/>
      <c r="P43" s="149" t="s">
        <v>10</v>
      </c>
      <c r="Q43" s="150"/>
      <c r="R43" s="71">
        <f>P42-N43</f>
        <v>2.6597222222222223</v>
      </c>
      <c r="S43" s="72"/>
      <c r="T43" s="152" t="s">
        <v>11</v>
      </c>
      <c r="U43" s="69"/>
      <c r="V43" s="70"/>
      <c r="W43" s="71">
        <f>D43+R43</f>
        <v>2.6597222222222223</v>
      </c>
      <c r="X43" s="151"/>
      <c r="Y43" s="72"/>
      <c r="Z43" s="2"/>
    </row>
    <row r="44" spans="1:26" ht="8.25" customHeight="1">
      <c r="A44" s="13"/>
      <c r="B44" s="13"/>
      <c r="C44" s="13"/>
      <c r="D44" s="33"/>
      <c r="E44" s="33"/>
      <c r="F44" s="33"/>
      <c r="G44" s="33"/>
      <c r="H44" s="33"/>
      <c r="I44" s="33"/>
      <c r="J44" s="33"/>
      <c r="K44" s="43"/>
      <c r="L44" s="43"/>
      <c r="M44" s="43"/>
      <c r="N44" s="33"/>
      <c r="O44" s="33"/>
      <c r="P44" s="44"/>
      <c r="Q44" s="44"/>
      <c r="R44" s="33"/>
      <c r="S44" s="33"/>
      <c r="T44" s="33"/>
      <c r="U44" s="33"/>
      <c r="V44" s="33"/>
      <c r="W44" s="33"/>
      <c r="X44" s="33"/>
      <c r="Y44" s="33"/>
      <c r="Z44" s="2"/>
    </row>
    <row r="45" spans="1:26" ht="15" customHeight="1">
      <c r="L45" s="57" t="s">
        <v>21</v>
      </c>
    </row>
    <row r="46" spans="1:26" ht="15" customHeight="1">
      <c r="L46" s="57" t="s">
        <v>23</v>
      </c>
    </row>
    <row r="47" spans="1:26" ht="13.5" customHeight="1"/>
    <row r="48" spans="1:26">
      <c r="C48" s="10"/>
    </row>
    <row r="49" spans="3:3">
      <c r="C49" s="10"/>
    </row>
    <row r="50" spans="3:3">
      <c r="C50" s="10"/>
    </row>
    <row r="51" spans="3:3">
      <c r="C51" s="10"/>
    </row>
    <row r="52" spans="3:3">
      <c r="C52" s="10"/>
    </row>
  </sheetData>
  <mergeCells count="373">
    <mergeCell ref="V40:W40"/>
    <mergeCell ref="P43:Q43"/>
    <mergeCell ref="W43:Y43"/>
    <mergeCell ref="T43:V43"/>
    <mergeCell ref="V41:W41"/>
    <mergeCell ref="X41:Y41"/>
    <mergeCell ref="R43:S43"/>
    <mergeCell ref="T41:U41"/>
    <mergeCell ref="P42:Q42"/>
    <mergeCell ref="R41:S41"/>
    <mergeCell ref="V35:W35"/>
    <mergeCell ref="X40:Y40"/>
    <mergeCell ref="V36:W36"/>
    <mergeCell ref="X36:Y36"/>
    <mergeCell ref="V37:W37"/>
    <mergeCell ref="X37:Y37"/>
    <mergeCell ref="V38:W38"/>
    <mergeCell ref="X38:Y38"/>
    <mergeCell ref="V39:W39"/>
    <mergeCell ref="X39:Y39"/>
    <mergeCell ref="V31:W31"/>
    <mergeCell ref="X31:Y31"/>
    <mergeCell ref="V29:W29"/>
    <mergeCell ref="X35:Y35"/>
    <mergeCell ref="V32:W32"/>
    <mergeCell ref="X32:Y32"/>
    <mergeCell ref="V33:W33"/>
    <mergeCell ref="X33:Y33"/>
    <mergeCell ref="V34:W34"/>
    <mergeCell ref="X34:Y34"/>
    <mergeCell ref="V28:W28"/>
    <mergeCell ref="X28:Y28"/>
    <mergeCell ref="V26:W26"/>
    <mergeCell ref="X29:Y29"/>
    <mergeCell ref="V30:W30"/>
    <mergeCell ref="X30:Y30"/>
    <mergeCell ref="V25:W25"/>
    <mergeCell ref="X25:Y25"/>
    <mergeCell ref="V23:W23"/>
    <mergeCell ref="X26:Y26"/>
    <mergeCell ref="V27:W27"/>
    <mergeCell ref="X27:Y27"/>
    <mergeCell ref="V22:W22"/>
    <mergeCell ref="X22:Y22"/>
    <mergeCell ref="V20:W20"/>
    <mergeCell ref="X23:Y23"/>
    <mergeCell ref="V24:W24"/>
    <mergeCell ref="X24:Y24"/>
    <mergeCell ref="V19:W19"/>
    <mergeCell ref="X19:Y19"/>
    <mergeCell ref="V17:W17"/>
    <mergeCell ref="X20:Y20"/>
    <mergeCell ref="V21:W21"/>
    <mergeCell ref="X21:Y21"/>
    <mergeCell ref="V16:W16"/>
    <mergeCell ref="X16:Y16"/>
    <mergeCell ref="V14:W14"/>
    <mergeCell ref="X17:Y17"/>
    <mergeCell ref="V18:W18"/>
    <mergeCell ref="X18:Y18"/>
    <mergeCell ref="X14:Y14"/>
    <mergeCell ref="V15:W15"/>
    <mergeCell ref="X15:Y15"/>
    <mergeCell ref="X11:Y11"/>
    <mergeCell ref="V12:W12"/>
    <mergeCell ref="X12:Y12"/>
    <mergeCell ref="V13:W13"/>
    <mergeCell ref="X13:Y13"/>
    <mergeCell ref="V11:W11"/>
    <mergeCell ref="P40:Q40"/>
    <mergeCell ref="R40:S40"/>
    <mergeCell ref="T40:U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T38:U38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R37:S37"/>
    <mergeCell ref="T37:U37"/>
    <mergeCell ref="D38:E38"/>
    <mergeCell ref="F38:G38"/>
    <mergeCell ref="H38:I38"/>
    <mergeCell ref="J38:K38"/>
    <mergeCell ref="L38:M38"/>
    <mergeCell ref="N38:O38"/>
    <mergeCell ref="P38:Q38"/>
    <mergeCell ref="R38:S38"/>
    <mergeCell ref="P36:Q36"/>
    <mergeCell ref="R36:S36"/>
    <mergeCell ref="T36:U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T34:U34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R33:S33"/>
    <mergeCell ref="T33:U33"/>
    <mergeCell ref="D34:E34"/>
    <mergeCell ref="F34:G34"/>
    <mergeCell ref="H34:I34"/>
    <mergeCell ref="J34:K34"/>
    <mergeCell ref="L34:M34"/>
    <mergeCell ref="N34:O34"/>
    <mergeCell ref="P34:Q34"/>
    <mergeCell ref="R34:S34"/>
    <mergeCell ref="P32:Q32"/>
    <mergeCell ref="R32:S32"/>
    <mergeCell ref="T32:U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T30:U30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R29:S29"/>
    <mergeCell ref="T29:U29"/>
    <mergeCell ref="D30:E30"/>
    <mergeCell ref="F30:G30"/>
    <mergeCell ref="H30:I30"/>
    <mergeCell ref="J30:K30"/>
    <mergeCell ref="L30:M30"/>
    <mergeCell ref="N30:O30"/>
    <mergeCell ref="P30:Q30"/>
    <mergeCell ref="R30:S30"/>
    <mergeCell ref="P28:Q28"/>
    <mergeCell ref="R28:S28"/>
    <mergeCell ref="T28:U28"/>
    <mergeCell ref="D29:E29"/>
    <mergeCell ref="F29:G29"/>
    <mergeCell ref="H29:I29"/>
    <mergeCell ref="J29:K29"/>
    <mergeCell ref="L29:M29"/>
    <mergeCell ref="N29:O29"/>
    <mergeCell ref="P29:Q29"/>
    <mergeCell ref="D28:E28"/>
    <mergeCell ref="F28:G28"/>
    <mergeCell ref="H28:I28"/>
    <mergeCell ref="J28:K28"/>
    <mergeCell ref="L28:M28"/>
    <mergeCell ref="N28:O28"/>
    <mergeCell ref="T26:U26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R25:S25"/>
    <mergeCell ref="T25:U25"/>
    <mergeCell ref="D26:E26"/>
    <mergeCell ref="F26:G26"/>
    <mergeCell ref="H26:I26"/>
    <mergeCell ref="J26:K26"/>
    <mergeCell ref="L26:M26"/>
    <mergeCell ref="N26:O26"/>
    <mergeCell ref="P26:Q26"/>
    <mergeCell ref="R26:S26"/>
    <mergeCell ref="P24:Q24"/>
    <mergeCell ref="R24:S24"/>
    <mergeCell ref="T24:U24"/>
    <mergeCell ref="D25:E25"/>
    <mergeCell ref="F25:G25"/>
    <mergeCell ref="H25:I25"/>
    <mergeCell ref="J25:K25"/>
    <mergeCell ref="L25:M25"/>
    <mergeCell ref="N25:O25"/>
    <mergeCell ref="P25:Q25"/>
    <mergeCell ref="D24:E24"/>
    <mergeCell ref="F24:G24"/>
    <mergeCell ref="H24:I24"/>
    <mergeCell ref="J24:K24"/>
    <mergeCell ref="L24:M24"/>
    <mergeCell ref="N24:O24"/>
    <mergeCell ref="T22:U22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R21:S21"/>
    <mergeCell ref="T21:U21"/>
    <mergeCell ref="D22:E22"/>
    <mergeCell ref="F22:G22"/>
    <mergeCell ref="H22:I22"/>
    <mergeCell ref="J22:K22"/>
    <mergeCell ref="L22:M22"/>
    <mergeCell ref="N22:O22"/>
    <mergeCell ref="P22:Q22"/>
    <mergeCell ref="R22:S22"/>
    <mergeCell ref="P20:Q20"/>
    <mergeCell ref="R20:S20"/>
    <mergeCell ref="T20:U20"/>
    <mergeCell ref="D21:E21"/>
    <mergeCell ref="F21:G21"/>
    <mergeCell ref="H21:I21"/>
    <mergeCell ref="J21:K21"/>
    <mergeCell ref="L21:M21"/>
    <mergeCell ref="N21:O21"/>
    <mergeCell ref="P21:Q21"/>
    <mergeCell ref="D20:E20"/>
    <mergeCell ref="F20:G20"/>
    <mergeCell ref="H20:I20"/>
    <mergeCell ref="J20:K20"/>
    <mergeCell ref="L20:M20"/>
    <mergeCell ref="N20:O20"/>
    <mergeCell ref="T18:U18"/>
    <mergeCell ref="F19:G19"/>
    <mergeCell ref="H19:I19"/>
    <mergeCell ref="J19:K19"/>
    <mergeCell ref="L19:M19"/>
    <mergeCell ref="P19:Q19"/>
    <mergeCell ref="R19:S19"/>
    <mergeCell ref="T19:U19"/>
    <mergeCell ref="R17:S17"/>
    <mergeCell ref="T17:U17"/>
    <mergeCell ref="D18:E18"/>
    <mergeCell ref="F18:G18"/>
    <mergeCell ref="H18:I18"/>
    <mergeCell ref="J18:K18"/>
    <mergeCell ref="L18:M18"/>
    <mergeCell ref="N18:O18"/>
    <mergeCell ref="P18:Q18"/>
    <mergeCell ref="R18:S18"/>
    <mergeCell ref="T15:U15"/>
    <mergeCell ref="R16:S16"/>
    <mergeCell ref="T16:U16"/>
    <mergeCell ref="D17:E17"/>
    <mergeCell ref="F17:G17"/>
    <mergeCell ref="H17:I17"/>
    <mergeCell ref="J17:K17"/>
    <mergeCell ref="L17:M17"/>
    <mergeCell ref="N17:O17"/>
    <mergeCell ref="P17:Q17"/>
    <mergeCell ref="R14:S14"/>
    <mergeCell ref="T14:U14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T13:U13"/>
    <mergeCell ref="D14:E14"/>
    <mergeCell ref="F14:G14"/>
    <mergeCell ref="H14:I14"/>
    <mergeCell ref="J14:K14"/>
    <mergeCell ref="L14:M14"/>
    <mergeCell ref="N14:O14"/>
    <mergeCell ref="P14:Q14"/>
    <mergeCell ref="D19:E19"/>
    <mergeCell ref="R12:S12"/>
    <mergeCell ref="R11:S11"/>
    <mergeCell ref="T12:U12"/>
    <mergeCell ref="D13:E13"/>
    <mergeCell ref="F13:G13"/>
    <mergeCell ref="H13:I13"/>
    <mergeCell ref="J13:K13"/>
    <mergeCell ref="L13:M13"/>
    <mergeCell ref="N13:O13"/>
    <mergeCell ref="N12:O12"/>
    <mergeCell ref="D43:E43"/>
    <mergeCell ref="H12:I12"/>
    <mergeCell ref="J12:K12"/>
    <mergeCell ref="L12:M12"/>
    <mergeCell ref="D16:E16"/>
    <mergeCell ref="F16:G16"/>
    <mergeCell ref="H16:I16"/>
    <mergeCell ref="J16:K16"/>
    <mergeCell ref="L16:M16"/>
    <mergeCell ref="H9:I9"/>
    <mergeCell ref="P9:Q9"/>
    <mergeCell ref="N19:O19"/>
    <mergeCell ref="J11:K11"/>
    <mergeCell ref="L11:M11"/>
    <mergeCell ref="N11:O11"/>
    <mergeCell ref="P12:Q12"/>
    <mergeCell ref="P11:Q11"/>
    <mergeCell ref="N16:O16"/>
    <mergeCell ref="P16:Q16"/>
    <mergeCell ref="D12:E12"/>
    <mergeCell ref="F12:G12"/>
    <mergeCell ref="A5:B5"/>
    <mergeCell ref="B8:B10"/>
    <mergeCell ref="T11:U11"/>
    <mergeCell ref="A1:Y1"/>
    <mergeCell ref="R8:S9"/>
    <mergeCell ref="T8:U9"/>
    <mergeCell ref="V8:W9"/>
    <mergeCell ref="X8:Y9"/>
    <mergeCell ref="L6:M6"/>
    <mergeCell ref="N6:O6"/>
    <mergeCell ref="D11:E11"/>
    <mergeCell ref="F11:G11"/>
    <mergeCell ref="H11:I11"/>
    <mergeCell ref="J9:K9"/>
    <mergeCell ref="L9:M9"/>
    <mergeCell ref="N9:O9"/>
    <mergeCell ref="D9:E9"/>
    <mergeCell ref="F9:G9"/>
    <mergeCell ref="K43:M43"/>
    <mergeCell ref="N43:O43"/>
    <mergeCell ref="A43:C43"/>
    <mergeCell ref="C3:E3"/>
    <mergeCell ref="C4:E4"/>
    <mergeCell ref="C5:E5"/>
    <mergeCell ref="D8:O8"/>
    <mergeCell ref="A3:B3"/>
    <mergeCell ref="A4:B4"/>
    <mergeCell ref="I4:J4"/>
  </mergeCells>
  <phoneticPr fontId="4"/>
  <conditionalFormatting sqref="R43:S43">
    <cfRule type="cellIs" dxfId="2" priority="1" stopIfTrue="1" operator="greaterThan">
      <formula>12.2083333333333</formula>
    </cfRule>
  </conditionalFormatting>
  <conditionalFormatting sqref="P11:Q41">
    <cfRule type="cellIs" dxfId="1" priority="2" stopIfTrue="1" operator="greaterThanOrEqual">
      <formula>0.666666666666667</formula>
    </cfRule>
    <cfRule type="cellIs" dxfId="0" priority="3" stopIfTrue="1" operator="greaterThanOrEqual">
      <formula>0.625</formula>
    </cfRule>
  </conditionalFormatting>
  <dataValidations disablePrompts="1" count="1">
    <dataValidation type="list" allowBlank="1" showInputMessage="1" sqref="C11:C42">
      <formula1>$X$12:$X$41</formula1>
    </dataValidation>
  </dataValidations>
  <pageMargins left="0.73" right="0.19685039370078741" top="0.73" bottom="0.19685039370078741" header="0.51181102362204722" footer="0.51181102362204722"/>
  <pageSetup paperSize="9" scale="78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E46"/>
  <sheetViews>
    <sheetView showGridLines="0" showZeros="0" zoomScale="85" zoomScaleNormal="85" workbookViewId="0">
      <selection activeCell="J15" sqref="J15"/>
    </sheetView>
  </sheetViews>
  <sheetFormatPr defaultRowHeight="13.5"/>
  <cols>
    <col min="1" max="16384" width="9" style="1"/>
  </cols>
  <sheetData>
    <row r="2" spans="2:5" ht="24.75" customHeight="1">
      <c r="B2" s="46" t="s">
        <v>22</v>
      </c>
    </row>
    <row r="3" spans="2:5" ht="10.5" customHeight="1"/>
    <row r="4" spans="2:5" ht="16.5" customHeight="1">
      <c r="B4" s="67" t="s">
        <v>17</v>
      </c>
      <c r="C4" s="68" t="s">
        <v>12</v>
      </c>
      <c r="D4" s="67" t="s">
        <v>40</v>
      </c>
      <c r="E4" s="67" t="s">
        <v>18</v>
      </c>
    </row>
    <row r="5" spans="2:5" ht="24.75" customHeight="1">
      <c r="B5" s="4"/>
      <c r="C5" s="2"/>
      <c r="D5" s="4"/>
      <c r="E5" s="4"/>
    </row>
    <row r="6" spans="2:5" ht="24.75" customHeight="1">
      <c r="B6" s="6"/>
      <c r="C6" s="7"/>
      <c r="D6" s="6"/>
      <c r="E6" s="6"/>
    </row>
    <row r="7" spans="2:5" ht="24.75" customHeight="1"/>
    <row r="8" spans="2:5" ht="18" customHeight="1">
      <c r="B8" s="46" t="s">
        <v>24</v>
      </c>
    </row>
    <row r="9" spans="2:5" ht="13.5" customHeight="1">
      <c r="B9" s="13"/>
      <c r="C9" s="13"/>
      <c r="D9" s="13"/>
    </row>
    <row r="10" spans="2:5" ht="17.100000000000001" customHeight="1">
      <c r="B10" s="46" t="s">
        <v>38</v>
      </c>
      <c r="C10" s="2"/>
      <c r="D10" s="2"/>
    </row>
    <row r="11" spans="2:5" ht="17.100000000000001" customHeight="1">
      <c r="B11" s="46" t="s">
        <v>39</v>
      </c>
      <c r="C11" s="2"/>
      <c r="D11" s="2"/>
    </row>
    <row r="12" spans="2:5" ht="17.100000000000001" customHeight="1"/>
    <row r="13" spans="2:5" ht="24.95" customHeight="1"/>
    <row r="14" spans="2:5" ht="24.95" customHeight="1"/>
    <row r="15" spans="2:5" ht="24.95" customHeight="1"/>
    <row r="16" spans="2:5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9.1" customHeight="1"/>
    <row r="45" ht="13.5" customHeight="1"/>
    <row r="46" ht="13.5" customHeight="1"/>
  </sheetData>
  <phoneticPr fontId="4"/>
  <pageMargins left="0.73" right="0.19685039370078741" top="0.83" bottom="0.19685039370078741" header="0.51181102362204722" footer="0.51181102362204722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管理表</vt:lpstr>
      <vt:lpstr>検印枠</vt:lpstr>
      <vt:lpstr>管理表!Print_Area</vt:lpstr>
      <vt:lpstr>管理表!Print_Titles</vt:lpstr>
      <vt:lpstr>検印枠!Print_Titles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2015-12-09T07:58:35Z</cp:lastPrinted>
  <dcterms:created xsi:type="dcterms:W3CDTF">2012-08-30T04:58:45Z</dcterms:created>
  <dcterms:modified xsi:type="dcterms:W3CDTF">2024-05-13T01:39:53Z</dcterms:modified>
</cp:coreProperties>
</file>